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공기관 통합채용\2021\05 제1회\09 통합 필기시험\응시현황\"/>
    </mc:Choice>
  </mc:AlternateContent>
  <bookViews>
    <workbookView xWindow="0" yWindow="0" windowWidth="24000" windowHeight="9555"/>
  </bookViews>
  <sheets>
    <sheet name="응시현황(전체)" sheetId="3" r:id="rId1"/>
  </sheets>
  <definedNames>
    <definedName name="_xlnm.Print_Area" localSheetId="0">'응시현황(전체)'!$J$3:$P$52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3" l="1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N52" i="3" l="1"/>
  <c r="N51" i="3" s="1"/>
  <c r="N50" i="3"/>
  <c r="P50" i="3" s="1"/>
  <c r="N49" i="3"/>
  <c r="P49" i="3" s="1"/>
  <c r="N48" i="3"/>
  <c r="P48" i="3" s="1"/>
  <c r="N47" i="3"/>
  <c r="O47" i="3" s="1"/>
  <c r="N46" i="3"/>
  <c r="O46" i="3" s="1"/>
  <c r="N44" i="3"/>
  <c r="O44" i="3" s="1"/>
  <c r="N43" i="3"/>
  <c r="N41" i="3"/>
  <c r="P41" i="3" s="1"/>
  <c r="N40" i="3"/>
  <c r="P40" i="3" s="1"/>
  <c r="N39" i="3"/>
  <c r="P39" i="3" s="1"/>
  <c r="N38" i="3"/>
  <c r="O38" i="3" s="1"/>
  <c r="N36" i="3"/>
  <c r="O36" i="3" s="1"/>
  <c r="N35" i="3"/>
  <c r="O35" i="3" s="1"/>
  <c r="N34" i="3"/>
  <c r="P34" i="3" s="1"/>
  <c r="N32" i="3"/>
  <c r="P32" i="3" s="1"/>
  <c r="N31" i="3"/>
  <c r="O31" i="3" s="1"/>
  <c r="N30" i="3"/>
  <c r="P30" i="3" s="1"/>
  <c r="N29" i="3"/>
  <c r="P29" i="3" s="1"/>
  <c r="N27" i="3"/>
  <c r="O27" i="3" s="1"/>
  <c r="N26" i="3"/>
  <c r="N9" i="3"/>
  <c r="P9" i="3" s="1"/>
  <c r="N10" i="3"/>
  <c r="P10" i="3" s="1"/>
  <c r="N11" i="3"/>
  <c r="P11" i="3" s="1"/>
  <c r="N12" i="3"/>
  <c r="P12" i="3" s="1"/>
  <c r="N13" i="3"/>
  <c r="P13" i="3" s="1"/>
  <c r="N14" i="3"/>
  <c r="P14" i="3" s="1"/>
  <c r="N15" i="3"/>
  <c r="O15" i="3" s="1"/>
  <c r="N16" i="3"/>
  <c r="P16" i="3" s="1"/>
  <c r="N17" i="3"/>
  <c r="P17" i="3" s="1"/>
  <c r="N18" i="3"/>
  <c r="P18" i="3" s="1"/>
  <c r="N19" i="3"/>
  <c r="P19" i="3" s="1"/>
  <c r="N20" i="3"/>
  <c r="P20" i="3" s="1"/>
  <c r="N21" i="3"/>
  <c r="P21" i="3" s="1"/>
  <c r="N22" i="3"/>
  <c r="O22" i="3" s="1"/>
  <c r="N23" i="3"/>
  <c r="O23" i="3" s="1"/>
  <c r="N24" i="3"/>
  <c r="P24" i="3" s="1"/>
  <c r="N8" i="3"/>
  <c r="P8" i="3" s="1"/>
  <c r="M51" i="3"/>
  <c r="M45" i="3"/>
  <c r="M42" i="3"/>
  <c r="M37" i="3"/>
  <c r="M33" i="3"/>
  <c r="M28" i="3"/>
  <c r="M25" i="3"/>
  <c r="L7" i="3"/>
  <c r="L25" i="3"/>
  <c r="L28" i="3"/>
  <c r="L51" i="3"/>
  <c r="L37" i="3"/>
  <c r="L33" i="3"/>
  <c r="L45" i="3"/>
  <c r="L42" i="3"/>
  <c r="L6" i="3" l="1"/>
  <c r="P51" i="3"/>
  <c r="N25" i="3"/>
  <c r="P25" i="3" s="1"/>
  <c r="N42" i="3"/>
  <c r="P42" i="3" s="1"/>
  <c r="O14" i="3"/>
  <c r="O29" i="3"/>
  <c r="O39" i="3"/>
  <c r="O49" i="3"/>
  <c r="P31" i="3"/>
  <c r="P15" i="3"/>
  <c r="O21" i="3"/>
  <c r="O13" i="3"/>
  <c r="O30" i="3"/>
  <c r="O40" i="3"/>
  <c r="O50" i="3"/>
  <c r="P46" i="3"/>
  <c r="P38" i="3"/>
  <c r="P22" i="3"/>
  <c r="O20" i="3"/>
  <c r="O12" i="3"/>
  <c r="O41" i="3"/>
  <c r="O52" i="3"/>
  <c r="O51" i="3" s="1"/>
  <c r="O19" i="3"/>
  <c r="O11" i="3"/>
  <c r="O32" i="3"/>
  <c r="O43" i="3"/>
  <c r="O42" i="3" s="1"/>
  <c r="P52" i="3"/>
  <c r="P44" i="3"/>
  <c r="P36" i="3"/>
  <c r="O18" i="3"/>
  <c r="O10" i="3"/>
  <c r="O34" i="3"/>
  <c r="O33" i="3" s="1"/>
  <c r="P43" i="3"/>
  <c r="P35" i="3"/>
  <c r="P27" i="3"/>
  <c r="P23" i="3"/>
  <c r="O8" i="3"/>
  <c r="O17" i="3"/>
  <c r="O9" i="3"/>
  <c r="P26" i="3"/>
  <c r="P47" i="3"/>
  <c r="O24" i="3"/>
  <c r="O16" i="3"/>
  <c r="O26" i="3"/>
  <c r="O25" i="3" s="1"/>
  <c r="O48" i="3"/>
  <c r="N33" i="3"/>
  <c r="P33" i="3" s="1"/>
  <c r="N45" i="3"/>
  <c r="P45" i="3" s="1"/>
  <c r="N37" i="3"/>
  <c r="P37" i="3" s="1"/>
  <c r="N28" i="3"/>
  <c r="P28" i="3" s="1"/>
  <c r="N7" i="3"/>
  <c r="N6" i="3" l="1"/>
  <c r="O45" i="3"/>
  <c r="O37" i="3"/>
  <c r="O7" i="3"/>
  <c r="O28" i="3"/>
  <c r="M7" i="3"/>
  <c r="M6" i="3" s="1"/>
  <c r="P7" i="3" l="1"/>
  <c r="P6" i="3"/>
  <c r="O6" i="3"/>
</calcChain>
</file>

<file path=xl/sharedStrings.xml><?xml version="1.0" encoding="utf-8"?>
<sst xmlns="http://schemas.openxmlformats.org/spreadsheetml/2006/main" count="336" uniqueCount="64">
  <si>
    <t>일반직 5급&gt;연구&gt;품질연구</t>
  </si>
  <si>
    <t>일반직 5급&gt;연구&gt;수자원연구</t>
  </si>
  <si>
    <t>업무직 4급&gt;보안&gt;보안직</t>
  </si>
  <si>
    <t>업무직 4급&gt;품질&gt;품질직</t>
  </si>
  <si>
    <t>일반직 7급&gt;생산&gt;제품생산/물류관리</t>
  </si>
  <si>
    <t>일반직 7급&gt;생산&gt;제품생산/물류관리(취업보호)</t>
  </si>
  <si>
    <t>일반직 7급&gt;행정&gt;행정(장애인)</t>
  </si>
  <si>
    <t>일반직 7급&gt;행정&gt;행정</t>
  </si>
  <si>
    <t>일반직 7급&gt;행정&gt;전기</t>
  </si>
  <si>
    <t>일반직 7급&gt;행정&gt;건축</t>
  </si>
  <si>
    <t>일반직 7급&gt;행정&gt;토목</t>
  </si>
  <si>
    <t>일반직 7급&gt;행정&gt;기계</t>
  </si>
  <si>
    <t>일반직 7급&gt;영업&gt;영업관리/물류기획</t>
  </si>
  <si>
    <t>일반직 7급&gt;생산&gt;생산기획</t>
  </si>
  <si>
    <t>일반직 7급&gt;생산&gt;안전관리</t>
  </si>
  <si>
    <t>일반직 7급&gt;생산&gt;품질관리</t>
  </si>
  <si>
    <t>일반직 7급&gt;연구&gt;품질연구</t>
  </si>
  <si>
    <t>기능직9급 &gt; 시설관리</t>
  </si>
  <si>
    <t>기능직9급 &gt; 안전관리자</t>
  </si>
  <si>
    <t>공무직 &gt; 간호보조업무</t>
  </si>
  <si>
    <t>기능직9급 &gt; 응급실 접수 및 수납</t>
  </si>
  <si>
    <t>기능직9급 &gt; 전산직</t>
  </si>
  <si>
    <t>경영기획</t>
  </si>
  <si>
    <t>문화예술행정</t>
  </si>
  <si>
    <t>문화예술행정(장애인)</t>
  </si>
  <si>
    <t>경영지원팀&gt;인사총무 4급</t>
  </si>
  <si>
    <t>경영지원팀&gt;회계 4급</t>
  </si>
  <si>
    <t>영상산업팀&gt;작은영화관(영사기사) 5급</t>
  </si>
  <si>
    <t>영상산업팀&gt;실내영상스튜디오(사업운영 및 시설관리) 5급</t>
  </si>
  <si>
    <t>사무지원직</t>
  </si>
  <si>
    <t>일반직5급&gt;(행정직)일반행정</t>
  </si>
  <si>
    <t>일반직6급&gt;(기술직)신재생에너지 운영 및 개발</t>
  </si>
  <si>
    <t>일반직6급&gt;(연구직)신재생에너지 연구</t>
  </si>
  <si>
    <t>일반직6급&gt;(행정직)일반행정</t>
  </si>
  <si>
    <t>일반직&gt;6급&gt;회계</t>
  </si>
  <si>
    <t>전문직&gt;6급&gt;정보화</t>
  </si>
  <si>
    <t>제주서중</t>
  </si>
  <si>
    <t>한라중</t>
  </si>
  <si>
    <t>중앙여자중</t>
  </si>
  <si>
    <t>제주특별자치도개발공사</t>
  </si>
  <si>
    <t>제주테크노파크</t>
  </si>
  <si>
    <t>서귀포의료원</t>
  </si>
  <si>
    <t>제주문화예술재단</t>
  </si>
  <si>
    <t>제주영상문화산업진흥원</t>
  </si>
  <si>
    <t>제주한의약연구원</t>
  </si>
  <si>
    <t>제주에너지공사</t>
  </si>
  <si>
    <t>제주관광공사</t>
  </si>
  <si>
    <t>시험실</t>
    <phoneticPr fontId="3" type="noConversion"/>
  </si>
  <si>
    <t>결시인원</t>
    <phoneticPr fontId="3" type="noConversion"/>
  </si>
  <si>
    <t>전국공통 &gt; 기술직(5급)</t>
  </si>
  <si>
    <t>제주지역인재 장애인 &gt; 연구직(5급)</t>
  </si>
  <si>
    <t>고사장</t>
    <phoneticPr fontId="3" type="noConversion"/>
  </si>
  <si>
    <t>기관명</t>
    <phoneticPr fontId="3" type="noConversion"/>
  </si>
  <si>
    <t>지원분야</t>
    <phoneticPr fontId="3" type="noConversion"/>
  </si>
  <si>
    <t>응시인원</t>
    <phoneticPr fontId="3" type="noConversion"/>
  </si>
  <si>
    <t>응시율</t>
    <phoneticPr fontId="3" type="noConversion"/>
  </si>
  <si>
    <t>대상인원</t>
    <phoneticPr fontId="3" type="noConversion"/>
  </si>
  <si>
    <t>선발인원</t>
    <phoneticPr fontId="3" type="noConversion"/>
  </si>
  <si>
    <t>소계</t>
    <phoneticPr fontId="3" type="noConversion"/>
  </si>
  <si>
    <t>기관소계</t>
    <phoneticPr fontId="3" type="noConversion"/>
  </si>
  <si>
    <t xml:space="preserve">2021.04.24.(토) </t>
    <phoneticPr fontId="3" type="noConversion"/>
  </si>
  <si>
    <t>2021년도 제1회 제주특별자치도 공공기관 직원 통합채용 필기시험 응시율표</t>
    <phoneticPr fontId="3" type="noConversion"/>
  </si>
  <si>
    <t>격리시험실</t>
    <phoneticPr fontId="3" type="noConversion"/>
  </si>
  <si>
    <t>제주특별자치도개발공사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</si>
</sst>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b/>
      <sz val="10"/>
      <color rgb="FF333333"/>
      <name val="맑은 고딕"/>
      <family val="3"/>
      <charset val="129"/>
      <scheme val="major"/>
    </font>
    <font>
      <sz val="8"/>
      <name val="맑은 고딕"/>
      <family val="2"/>
      <charset val="129"/>
    </font>
    <font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20"/>
      <color rgb="FF0070C0"/>
      <name val="맑은 고딕"/>
      <family val="3"/>
      <charset val="129"/>
    </font>
    <font>
      <b/>
      <sz val="20"/>
      <color rgb="FFFF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14"/>
      <color rgb="FF333333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9" fontId="0" fillId="0" borderId="0" xfId="2" applyFont="1">
      <alignment vertical="center"/>
    </xf>
    <xf numFmtId="0" fontId="2" fillId="2" borderId="1" xfId="0" applyFont="1" applyFill="1" applyBorder="1" applyAlignment="1">
      <alignment horizontal="center" vertical="center"/>
    </xf>
    <xf numFmtId="9" fontId="2" fillId="2" borderId="1" xfId="2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5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9" fontId="10" fillId="2" borderId="1" xfId="2" applyFont="1" applyFill="1" applyBorder="1" applyAlignment="1">
      <alignment horizontal="center" vertical="center"/>
    </xf>
    <xf numFmtId="41" fontId="5" fillId="4" borderId="1" xfId="0" applyNumberFormat="1" applyFont="1" applyFill="1" applyBorder="1">
      <alignment vertical="center"/>
    </xf>
    <xf numFmtId="9" fontId="5" fillId="4" borderId="1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41" fontId="5" fillId="4" borderId="1" xfId="1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3"/>
  <sheetViews>
    <sheetView showGridLines="0" tabSelected="1" topLeftCell="I1" zoomScale="70" zoomScaleNormal="70" workbookViewId="0">
      <selection activeCell="V5" sqref="V5"/>
    </sheetView>
  </sheetViews>
  <sheetFormatPr defaultRowHeight="21" customHeight="1" x14ac:dyDescent="0.25"/>
  <cols>
    <col min="1" max="1" width="11.140625" hidden="1" customWidth="1"/>
    <col min="2" max="2" width="23.5703125" hidden="1" customWidth="1"/>
    <col min="3" max="3" width="55" hidden="1" customWidth="1"/>
    <col min="4" max="4" width="7.28515625" hidden="1" customWidth="1"/>
    <col min="5" max="7" width="9.140625" hidden="1" customWidth="1"/>
    <col min="8" max="8" width="7.28515625" style="4" hidden="1" customWidth="1"/>
    <col min="10" max="10" width="48" customWidth="1"/>
    <col min="11" max="11" width="81.140625" customWidth="1"/>
    <col min="12" max="15" width="13.42578125" bestFit="1" customWidth="1"/>
    <col min="16" max="16" width="10.42578125" bestFit="1" customWidth="1"/>
  </cols>
  <sheetData>
    <row r="1" spans="1:18" ht="21" customHeight="1" x14ac:dyDescent="0.25">
      <c r="J1" s="25"/>
      <c r="K1" s="25"/>
      <c r="L1" s="25"/>
      <c r="M1" s="25"/>
      <c r="N1" s="25"/>
      <c r="O1" s="25"/>
      <c r="P1" s="25"/>
    </row>
    <row r="2" spans="1:18" ht="21" customHeight="1" thickBot="1" x14ac:dyDescent="0.3">
      <c r="J2" s="26"/>
      <c r="K2" s="26"/>
      <c r="L2" s="26"/>
      <c r="M2" s="26"/>
      <c r="N2" s="26"/>
      <c r="O2" s="26"/>
      <c r="P2" s="26"/>
    </row>
    <row r="3" spans="1:18" ht="47.25" customHeight="1" thickTop="1" thickBot="1" x14ac:dyDescent="0.3">
      <c r="A3" s="23"/>
      <c r="B3" s="23"/>
      <c r="C3" s="23"/>
      <c r="D3" s="23"/>
      <c r="E3" s="23"/>
      <c r="F3" s="23"/>
      <c r="G3" s="23"/>
      <c r="H3" s="23"/>
      <c r="I3" s="8"/>
      <c r="J3" s="32" t="s">
        <v>61</v>
      </c>
      <c r="K3" s="33"/>
      <c r="L3" s="33"/>
      <c r="M3" s="33"/>
      <c r="N3" s="33"/>
      <c r="O3" s="33"/>
      <c r="P3" s="33"/>
      <c r="Q3" s="8"/>
    </row>
    <row r="4" spans="1:18" ht="27" customHeight="1" thickTop="1" x14ac:dyDescent="0.25">
      <c r="A4" s="35"/>
      <c r="B4" s="35"/>
      <c r="C4" s="35"/>
      <c r="D4" s="35"/>
      <c r="E4" s="35"/>
      <c r="F4" s="35"/>
      <c r="G4" s="24"/>
      <c r="H4" s="35"/>
      <c r="I4" s="8"/>
      <c r="J4" s="9"/>
      <c r="K4" s="9"/>
      <c r="L4" s="34" t="s">
        <v>60</v>
      </c>
      <c r="M4" s="34"/>
      <c r="N4" s="34"/>
      <c r="O4" s="34"/>
      <c r="P4" s="34"/>
      <c r="Q4" s="10"/>
      <c r="R4" s="11"/>
    </row>
    <row r="5" spans="1:18" ht="30" customHeight="1" x14ac:dyDescent="0.25">
      <c r="A5" s="5" t="s">
        <v>51</v>
      </c>
      <c r="B5" s="5" t="s">
        <v>52</v>
      </c>
      <c r="C5" s="5" t="s">
        <v>53</v>
      </c>
      <c r="D5" s="5" t="s">
        <v>47</v>
      </c>
      <c r="E5" s="5" t="s">
        <v>56</v>
      </c>
      <c r="F5" s="7" t="s">
        <v>54</v>
      </c>
      <c r="G5" s="5" t="s">
        <v>48</v>
      </c>
      <c r="H5" s="6" t="s">
        <v>55</v>
      </c>
      <c r="J5" s="12" t="s">
        <v>52</v>
      </c>
      <c r="K5" s="12" t="s">
        <v>53</v>
      </c>
      <c r="L5" s="12" t="s">
        <v>57</v>
      </c>
      <c r="M5" s="12" t="s">
        <v>56</v>
      </c>
      <c r="N5" s="13" t="s">
        <v>54</v>
      </c>
      <c r="O5" s="12" t="s">
        <v>48</v>
      </c>
      <c r="P5" s="14" t="s">
        <v>55</v>
      </c>
      <c r="Q5" s="11"/>
      <c r="R5" s="11"/>
    </row>
    <row r="6" spans="1:18" ht="30" customHeight="1" x14ac:dyDescent="0.25">
      <c r="A6" s="1" t="s">
        <v>37</v>
      </c>
      <c r="B6" s="1" t="s">
        <v>39</v>
      </c>
      <c r="C6" s="1" t="s">
        <v>6</v>
      </c>
      <c r="D6" s="1">
        <v>1</v>
      </c>
      <c r="E6" s="3">
        <v>16</v>
      </c>
      <c r="F6" s="3">
        <v>14</v>
      </c>
      <c r="G6" s="3">
        <f t="shared" ref="G6:G45" si="0">E6-F6</f>
        <v>2</v>
      </c>
      <c r="H6" s="2"/>
      <c r="J6" s="28" t="s">
        <v>58</v>
      </c>
      <c r="K6" s="28"/>
      <c r="L6" s="15">
        <f>SUM(L7,L25,L28,L33,L37,L42,L45,L51)</f>
        <v>79</v>
      </c>
      <c r="M6" s="15">
        <f t="shared" ref="M6:O6" si="1">SUM(M7,M25,M28,M33,M37,M42,M45,M51)</f>
        <v>1259</v>
      </c>
      <c r="N6" s="15">
        <f t="shared" si="1"/>
        <v>1072</v>
      </c>
      <c r="O6" s="15">
        <f t="shared" si="1"/>
        <v>187</v>
      </c>
      <c r="P6" s="16">
        <f>N6/M6</f>
        <v>0.85146942017474181</v>
      </c>
      <c r="Q6" s="17"/>
      <c r="R6" s="11"/>
    </row>
    <row r="7" spans="1:18" ht="30" customHeight="1" x14ac:dyDescent="0.25">
      <c r="A7" s="1" t="s">
        <v>37</v>
      </c>
      <c r="B7" s="1" t="s">
        <v>39</v>
      </c>
      <c r="C7" s="1" t="s">
        <v>7</v>
      </c>
      <c r="D7" s="1">
        <v>2</v>
      </c>
      <c r="E7" s="3">
        <v>20</v>
      </c>
      <c r="F7" s="3">
        <v>14</v>
      </c>
      <c r="G7" s="3">
        <f t="shared" si="0"/>
        <v>6</v>
      </c>
      <c r="H7" s="2"/>
      <c r="J7" s="29" t="s">
        <v>39</v>
      </c>
      <c r="K7" s="18" t="s">
        <v>59</v>
      </c>
      <c r="L7" s="19">
        <f>SUM(L8:L24)</f>
        <v>55</v>
      </c>
      <c r="M7" s="19">
        <f>SUM(M8:M24)</f>
        <v>1021</v>
      </c>
      <c r="N7" s="19">
        <f t="shared" ref="N7:O7" si="2">SUM(N8:N24)</f>
        <v>885</v>
      </c>
      <c r="O7" s="19">
        <f t="shared" si="2"/>
        <v>136</v>
      </c>
      <c r="P7" s="16">
        <f>N7/M7</f>
        <v>0.86679725759059745</v>
      </c>
      <c r="Q7" s="17"/>
      <c r="R7" s="11"/>
    </row>
    <row r="8" spans="1:18" ht="30" customHeight="1" x14ac:dyDescent="0.25">
      <c r="A8" s="1" t="s">
        <v>37</v>
      </c>
      <c r="B8" s="1" t="s">
        <v>39</v>
      </c>
      <c r="C8" s="1" t="s">
        <v>7</v>
      </c>
      <c r="D8" s="1">
        <v>3</v>
      </c>
      <c r="E8" s="3">
        <v>20</v>
      </c>
      <c r="F8" s="3">
        <v>16</v>
      </c>
      <c r="G8" s="3">
        <f t="shared" si="0"/>
        <v>4</v>
      </c>
      <c r="H8" s="2"/>
      <c r="J8" s="30"/>
      <c r="K8" s="20" t="s">
        <v>6</v>
      </c>
      <c r="L8" s="21">
        <v>3</v>
      </c>
      <c r="M8" s="21">
        <v>16</v>
      </c>
      <c r="N8" s="21">
        <f>SUMIF(C:C,K8,F:F)</f>
        <v>14</v>
      </c>
      <c r="O8" s="21">
        <f>M8-N8</f>
        <v>2</v>
      </c>
      <c r="P8" s="22">
        <f t="shared" ref="P8:P52" si="3">N8/M8</f>
        <v>0.875</v>
      </c>
      <c r="Q8" s="17"/>
      <c r="R8" s="11"/>
    </row>
    <row r="9" spans="1:18" ht="30" customHeight="1" x14ac:dyDescent="0.25">
      <c r="A9" s="1" t="s">
        <v>37</v>
      </c>
      <c r="B9" s="1" t="s">
        <v>39</v>
      </c>
      <c r="C9" s="1" t="s">
        <v>7</v>
      </c>
      <c r="D9" s="1">
        <v>4</v>
      </c>
      <c r="E9" s="3">
        <v>20</v>
      </c>
      <c r="F9" s="3">
        <v>19</v>
      </c>
      <c r="G9" s="3">
        <f t="shared" si="0"/>
        <v>1</v>
      </c>
      <c r="H9" s="2"/>
      <c r="J9" s="30"/>
      <c r="K9" s="20" t="s">
        <v>7</v>
      </c>
      <c r="L9" s="21">
        <v>9</v>
      </c>
      <c r="M9" s="21">
        <v>428</v>
      </c>
      <c r="N9" s="21">
        <f>SUMIF(C:C,K9,F:F)</f>
        <v>369</v>
      </c>
      <c r="O9" s="21">
        <f t="shared" ref="O9:O52" si="4">M9-N9</f>
        <v>59</v>
      </c>
      <c r="P9" s="22">
        <f t="shared" si="3"/>
        <v>0.86214953271028039</v>
      </c>
      <c r="Q9" s="17"/>
      <c r="R9" s="11"/>
    </row>
    <row r="10" spans="1:18" ht="30" customHeight="1" x14ac:dyDescent="0.25">
      <c r="A10" s="1" t="s">
        <v>37</v>
      </c>
      <c r="B10" s="1" t="s">
        <v>39</v>
      </c>
      <c r="C10" s="1" t="s">
        <v>7</v>
      </c>
      <c r="D10" s="1">
        <v>5</v>
      </c>
      <c r="E10" s="3">
        <v>20</v>
      </c>
      <c r="F10" s="3">
        <v>17</v>
      </c>
      <c r="G10" s="3">
        <f t="shared" si="0"/>
        <v>3</v>
      </c>
      <c r="H10" s="2"/>
      <c r="J10" s="30"/>
      <c r="K10" s="20" t="s">
        <v>8</v>
      </c>
      <c r="L10" s="21">
        <v>3</v>
      </c>
      <c r="M10" s="21">
        <v>43</v>
      </c>
      <c r="N10" s="21">
        <f>SUMIF(C:C,K10,F:F)</f>
        <v>37</v>
      </c>
      <c r="O10" s="21">
        <f t="shared" si="4"/>
        <v>6</v>
      </c>
      <c r="P10" s="22">
        <f t="shared" si="3"/>
        <v>0.86046511627906974</v>
      </c>
      <c r="Q10" s="17"/>
      <c r="R10" s="11"/>
    </row>
    <row r="11" spans="1:18" ht="30" customHeight="1" x14ac:dyDescent="0.25">
      <c r="A11" s="1" t="s">
        <v>37</v>
      </c>
      <c r="B11" s="1" t="s">
        <v>39</v>
      </c>
      <c r="C11" s="1" t="s">
        <v>7</v>
      </c>
      <c r="D11" s="1">
        <v>6</v>
      </c>
      <c r="E11" s="3">
        <v>20</v>
      </c>
      <c r="F11" s="3">
        <v>17</v>
      </c>
      <c r="G11" s="3">
        <f t="shared" si="0"/>
        <v>3</v>
      </c>
      <c r="H11" s="2"/>
      <c r="J11" s="30"/>
      <c r="K11" s="20" t="s">
        <v>9</v>
      </c>
      <c r="L11" s="21">
        <v>3</v>
      </c>
      <c r="M11" s="21">
        <v>22</v>
      </c>
      <c r="N11" s="21">
        <f>SUMIF(C:C,K11,F:F)</f>
        <v>19</v>
      </c>
      <c r="O11" s="21">
        <f t="shared" si="4"/>
        <v>3</v>
      </c>
      <c r="P11" s="22">
        <f t="shared" si="3"/>
        <v>0.86363636363636365</v>
      </c>
      <c r="Q11" s="17"/>
      <c r="R11" s="11"/>
    </row>
    <row r="12" spans="1:18" ht="30" customHeight="1" x14ac:dyDescent="0.25">
      <c r="A12" s="1" t="s">
        <v>37</v>
      </c>
      <c r="B12" s="1" t="s">
        <v>39</v>
      </c>
      <c r="C12" s="1" t="s">
        <v>7</v>
      </c>
      <c r="D12" s="1">
        <v>7</v>
      </c>
      <c r="E12" s="3">
        <v>20</v>
      </c>
      <c r="F12" s="3">
        <v>19</v>
      </c>
      <c r="G12" s="3">
        <f t="shared" si="0"/>
        <v>1</v>
      </c>
      <c r="H12" s="2"/>
      <c r="J12" s="30"/>
      <c r="K12" s="20" t="s">
        <v>10</v>
      </c>
      <c r="L12" s="21">
        <v>1</v>
      </c>
      <c r="M12" s="21">
        <v>7</v>
      </c>
      <c r="N12" s="21">
        <f>SUMIF(C:C,K12,F:F)</f>
        <v>7</v>
      </c>
      <c r="O12" s="21">
        <f t="shared" si="4"/>
        <v>0</v>
      </c>
      <c r="P12" s="22">
        <f t="shared" si="3"/>
        <v>1</v>
      </c>
      <c r="Q12" s="17"/>
      <c r="R12" s="11"/>
    </row>
    <row r="13" spans="1:18" ht="30" customHeight="1" x14ac:dyDescent="0.25">
      <c r="A13" s="1" t="s">
        <v>37</v>
      </c>
      <c r="B13" s="1" t="s">
        <v>39</v>
      </c>
      <c r="C13" s="1" t="s">
        <v>7</v>
      </c>
      <c r="D13" s="1">
        <v>8</v>
      </c>
      <c r="E13" s="3">
        <v>20</v>
      </c>
      <c r="F13" s="3">
        <v>18</v>
      </c>
      <c r="G13" s="3">
        <f t="shared" si="0"/>
        <v>2</v>
      </c>
      <c r="H13" s="2"/>
      <c r="J13" s="30"/>
      <c r="K13" s="20" t="s">
        <v>11</v>
      </c>
      <c r="L13" s="21">
        <v>2</v>
      </c>
      <c r="M13" s="21">
        <v>15</v>
      </c>
      <c r="N13" s="21">
        <f>SUMIF(C:C,K13,F:F)</f>
        <v>6</v>
      </c>
      <c r="O13" s="21">
        <f t="shared" si="4"/>
        <v>9</v>
      </c>
      <c r="P13" s="22">
        <f t="shared" si="3"/>
        <v>0.4</v>
      </c>
      <c r="Q13" s="17"/>
      <c r="R13" s="11"/>
    </row>
    <row r="14" spans="1:18" ht="30" customHeight="1" x14ac:dyDescent="0.25">
      <c r="A14" s="1" t="s">
        <v>37</v>
      </c>
      <c r="B14" s="1" t="s">
        <v>39</v>
      </c>
      <c r="C14" s="1" t="s">
        <v>7</v>
      </c>
      <c r="D14" s="1">
        <v>9</v>
      </c>
      <c r="E14" s="3">
        <v>20</v>
      </c>
      <c r="F14" s="3">
        <v>17</v>
      </c>
      <c r="G14" s="3">
        <f t="shared" si="0"/>
        <v>3</v>
      </c>
      <c r="H14" s="2"/>
      <c r="J14" s="30"/>
      <c r="K14" s="20" t="s">
        <v>12</v>
      </c>
      <c r="L14" s="21">
        <v>3</v>
      </c>
      <c r="M14" s="21">
        <v>52</v>
      </c>
      <c r="N14" s="21">
        <f>SUMIF(C:C,K14,F:F)</f>
        <v>46</v>
      </c>
      <c r="O14" s="21">
        <f t="shared" si="4"/>
        <v>6</v>
      </c>
      <c r="P14" s="22">
        <f t="shared" si="3"/>
        <v>0.88461538461538458</v>
      </c>
      <c r="Q14" s="17"/>
      <c r="R14" s="11"/>
    </row>
    <row r="15" spans="1:18" ht="30" customHeight="1" x14ac:dyDescent="0.25">
      <c r="A15" s="1" t="s">
        <v>37</v>
      </c>
      <c r="B15" s="1" t="s">
        <v>39</v>
      </c>
      <c r="C15" s="1" t="s">
        <v>7</v>
      </c>
      <c r="D15" s="1">
        <v>10</v>
      </c>
      <c r="E15" s="3">
        <v>20</v>
      </c>
      <c r="F15" s="3">
        <v>17</v>
      </c>
      <c r="G15" s="3">
        <f t="shared" si="0"/>
        <v>3</v>
      </c>
      <c r="H15" s="2"/>
      <c r="J15" s="30"/>
      <c r="K15" s="20" t="s">
        <v>13</v>
      </c>
      <c r="L15" s="21">
        <v>3</v>
      </c>
      <c r="M15" s="21">
        <v>12</v>
      </c>
      <c r="N15" s="21">
        <f>SUMIF(C:C,K15,F:F)</f>
        <v>11</v>
      </c>
      <c r="O15" s="21">
        <f t="shared" si="4"/>
        <v>1</v>
      </c>
      <c r="P15" s="22">
        <f t="shared" si="3"/>
        <v>0.91666666666666663</v>
      </c>
      <c r="Q15" s="17"/>
      <c r="R15" s="11"/>
    </row>
    <row r="16" spans="1:18" ht="30" customHeight="1" x14ac:dyDescent="0.25">
      <c r="A16" s="1" t="s">
        <v>37</v>
      </c>
      <c r="B16" s="1" t="s">
        <v>39</v>
      </c>
      <c r="C16" s="1" t="s">
        <v>7</v>
      </c>
      <c r="D16" s="1">
        <v>11</v>
      </c>
      <c r="E16" s="3">
        <v>20</v>
      </c>
      <c r="F16" s="3">
        <v>18</v>
      </c>
      <c r="G16" s="3">
        <f t="shared" si="0"/>
        <v>2</v>
      </c>
      <c r="H16" s="2"/>
      <c r="J16" s="30"/>
      <c r="K16" s="20" t="s">
        <v>14</v>
      </c>
      <c r="L16" s="21">
        <v>1</v>
      </c>
      <c r="M16" s="21">
        <v>7</v>
      </c>
      <c r="N16" s="21">
        <f>SUMIF(C:C,K16,F:F)</f>
        <v>7</v>
      </c>
      <c r="O16" s="21">
        <f t="shared" si="4"/>
        <v>0</v>
      </c>
      <c r="P16" s="22">
        <f t="shared" si="3"/>
        <v>1</v>
      </c>
      <c r="Q16" s="17"/>
      <c r="R16" s="11"/>
    </row>
    <row r="17" spans="1:18" ht="30" customHeight="1" x14ac:dyDescent="0.25">
      <c r="A17" s="1" t="s">
        <v>37</v>
      </c>
      <c r="B17" s="1" t="s">
        <v>39</v>
      </c>
      <c r="C17" s="1" t="s">
        <v>7</v>
      </c>
      <c r="D17" s="1">
        <v>12</v>
      </c>
      <c r="E17" s="3">
        <v>20</v>
      </c>
      <c r="F17" s="3">
        <v>19</v>
      </c>
      <c r="G17" s="3">
        <f t="shared" si="0"/>
        <v>1</v>
      </c>
      <c r="H17" s="2"/>
      <c r="J17" s="30"/>
      <c r="K17" s="20" t="s">
        <v>15</v>
      </c>
      <c r="L17" s="21">
        <v>4</v>
      </c>
      <c r="M17" s="21">
        <v>10</v>
      </c>
      <c r="N17" s="21">
        <f>SUMIF(C:C,K17,F:F)</f>
        <v>10</v>
      </c>
      <c r="O17" s="21">
        <f t="shared" si="4"/>
        <v>0</v>
      </c>
      <c r="P17" s="22">
        <f t="shared" si="3"/>
        <v>1</v>
      </c>
      <c r="Q17" s="17"/>
      <c r="R17" s="11"/>
    </row>
    <row r="18" spans="1:18" ht="30" customHeight="1" x14ac:dyDescent="0.25">
      <c r="A18" s="1" t="s">
        <v>37</v>
      </c>
      <c r="B18" s="1" t="s">
        <v>39</v>
      </c>
      <c r="C18" s="1" t="s">
        <v>7</v>
      </c>
      <c r="D18" s="1">
        <v>13</v>
      </c>
      <c r="E18" s="3">
        <v>20</v>
      </c>
      <c r="F18" s="3">
        <v>15</v>
      </c>
      <c r="G18" s="3">
        <f t="shared" si="0"/>
        <v>5</v>
      </c>
      <c r="H18" s="2"/>
      <c r="J18" s="30"/>
      <c r="K18" s="20" t="s">
        <v>16</v>
      </c>
      <c r="L18" s="21">
        <v>1</v>
      </c>
      <c r="M18" s="21">
        <v>35</v>
      </c>
      <c r="N18" s="21">
        <f>SUMIF(C:C,K18,F:F)</f>
        <v>31</v>
      </c>
      <c r="O18" s="21">
        <f t="shared" si="4"/>
        <v>4</v>
      </c>
      <c r="P18" s="22">
        <f t="shared" si="3"/>
        <v>0.88571428571428568</v>
      </c>
      <c r="Q18" s="17"/>
      <c r="R18" s="11"/>
    </row>
    <row r="19" spans="1:18" ht="30" customHeight="1" x14ac:dyDescent="0.25">
      <c r="A19" s="1" t="s">
        <v>37</v>
      </c>
      <c r="B19" s="1" t="s">
        <v>39</v>
      </c>
      <c r="C19" s="1" t="s">
        <v>7</v>
      </c>
      <c r="D19" s="1">
        <v>14</v>
      </c>
      <c r="E19" s="3">
        <v>20</v>
      </c>
      <c r="F19" s="3">
        <v>19</v>
      </c>
      <c r="G19" s="3">
        <f t="shared" si="0"/>
        <v>1</v>
      </c>
      <c r="H19" s="2"/>
      <c r="J19" s="30"/>
      <c r="K19" s="20" t="s">
        <v>0</v>
      </c>
      <c r="L19" s="21">
        <v>2</v>
      </c>
      <c r="M19" s="21">
        <v>14</v>
      </c>
      <c r="N19" s="21">
        <f>SUMIF(C:C,K19,F:F)</f>
        <v>10</v>
      </c>
      <c r="O19" s="21">
        <f t="shared" si="4"/>
        <v>4</v>
      </c>
      <c r="P19" s="22">
        <f t="shared" si="3"/>
        <v>0.7142857142857143</v>
      </c>
      <c r="Q19" s="17"/>
      <c r="R19" s="11"/>
    </row>
    <row r="20" spans="1:18" ht="30" customHeight="1" x14ac:dyDescent="0.25">
      <c r="A20" s="1" t="s">
        <v>37</v>
      </c>
      <c r="B20" s="1" t="s">
        <v>39</v>
      </c>
      <c r="C20" s="1" t="s">
        <v>7</v>
      </c>
      <c r="D20" s="1">
        <v>15</v>
      </c>
      <c r="E20" s="3">
        <v>20</v>
      </c>
      <c r="F20" s="3">
        <v>16</v>
      </c>
      <c r="G20" s="3">
        <f t="shared" si="0"/>
        <v>4</v>
      </c>
      <c r="H20" s="2"/>
      <c r="J20" s="30"/>
      <c r="K20" s="20" t="s">
        <v>1</v>
      </c>
      <c r="L20" s="21">
        <v>1</v>
      </c>
      <c r="M20" s="21">
        <v>13</v>
      </c>
      <c r="N20" s="21">
        <f>SUMIF(C:C,K20,F:F)</f>
        <v>9</v>
      </c>
      <c r="O20" s="21">
        <f t="shared" si="4"/>
        <v>4</v>
      </c>
      <c r="P20" s="22">
        <f t="shared" si="3"/>
        <v>0.69230769230769229</v>
      </c>
      <c r="Q20" s="17"/>
      <c r="R20" s="11"/>
    </row>
    <row r="21" spans="1:18" ht="30" customHeight="1" x14ac:dyDescent="0.25">
      <c r="A21" s="1" t="s">
        <v>37</v>
      </c>
      <c r="B21" s="1" t="s">
        <v>39</v>
      </c>
      <c r="C21" s="1" t="s">
        <v>7</v>
      </c>
      <c r="D21" s="1">
        <v>16</v>
      </c>
      <c r="E21" s="3">
        <v>20</v>
      </c>
      <c r="F21" s="3">
        <v>17</v>
      </c>
      <c r="G21" s="3">
        <f t="shared" si="0"/>
        <v>3</v>
      </c>
      <c r="H21" s="2"/>
      <c r="J21" s="30"/>
      <c r="K21" s="20" t="s">
        <v>2</v>
      </c>
      <c r="L21" s="21">
        <v>1</v>
      </c>
      <c r="M21" s="21">
        <v>16</v>
      </c>
      <c r="N21" s="21">
        <f>SUMIF(C:C,K21,F:F)</f>
        <v>12</v>
      </c>
      <c r="O21" s="21">
        <f t="shared" si="4"/>
        <v>4</v>
      </c>
      <c r="P21" s="22">
        <f t="shared" si="3"/>
        <v>0.75</v>
      </c>
      <c r="Q21" s="17"/>
      <c r="R21" s="11"/>
    </row>
    <row r="22" spans="1:18" ht="30" customHeight="1" x14ac:dyDescent="0.25">
      <c r="A22" s="1" t="s">
        <v>37</v>
      </c>
      <c r="B22" s="1" t="s">
        <v>39</v>
      </c>
      <c r="C22" s="1" t="s">
        <v>7</v>
      </c>
      <c r="D22" s="1">
        <v>17</v>
      </c>
      <c r="E22" s="3">
        <v>20</v>
      </c>
      <c r="F22" s="3">
        <v>15</v>
      </c>
      <c r="G22" s="3">
        <f t="shared" si="0"/>
        <v>5</v>
      </c>
      <c r="H22" s="2"/>
      <c r="J22" s="30"/>
      <c r="K22" s="20" t="s">
        <v>3</v>
      </c>
      <c r="L22" s="21">
        <v>1</v>
      </c>
      <c r="M22" s="21">
        <v>11</v>
      </c>
      <c r="N22" s="21">
        <f>SUMIF(C:C,K22,F:F)</f>
        <v>10</v>
      </c>
      <c r="O22" s="21">
        <f t="shared" si="4"/>
        <v>1</v>
      </c>
      <c r="P22" s="22">
        <f t="shared" si="3"/>
        <v>0.90909090909090906</v>
      </c>
      <c r="Q22" s="17"/>
      <c r="R22" s="11"/>
    </row>
    <row r="23" spans="1:18" ht="30" customHeight="1" x14ac:dyDescent="0.25">
      <c r="A23" s="1" t="s">
        <v>37</v>
      </c>
      <c r="B23" s="1" t="s">
        <v>39</v>
      </c>
      <c r="C23" s="1" t="s">
        <v>7</v>
      </c>
      <c r="D23" s="1">
        <v>18</v>
      </c>
      <c r="E23" s="3">
        <v>20</v>
      </c>
      <c r="F23" s="3">
        <v>16</v>
      </c>
      <c r="G23" s="3">
        <f t="shared" si="0"/>
        <v>4</v>
      </c>
      <c r="H23" s="2"/>
      <c r="J23" s="30"/>
      <c r="K23" s="20" t="s">
        <v>4</v>
      </c>
      <c r="L23" s="21">
        <v>14</v>
      </c>
      <c r="M23" s="21">
        <v>318</v>
      </c>
      <c r="N23" s="21">
        <f>SUMIF(C:C,K23,F:F)</f>
        <v>285</v>
      </c>
      <c r="O23" s="21">
        <f t="shared" si="4"/>
        <v>33</v>
      </c>
      <c r="P23" s="22">
        <f t="shared" si="3"/>
        <v>0.89622641509433965</v>
      </c>
      <c r="Q23" s="17"/>
      <c r="R23" s="11"/>
    </row>
    <row r="24" spans="1:18" ht="30" customHeight="1" x14ac:dyDescent="0.25">
      <c r="A24" s="1" t="s">
        <v>37</v>
      </c>
      <c r="B24" s="1" t="s">
        <v>39</v>
      </c>
      <c r="C24" s="1" t="s">
        <v>7</v>
      </c>
      <c r="D24" s="1">
        <v>19</v>
      </c>
      <c r="E24" s="3">
        <v>20</v>
      </c>
      <c r="F24" s="3">
        <v>16</v>
      </c>
      <c r="G24" s="3">
        <f t="shared" si="0"/>
        <v>4</v>
      </c>
      <c r="H24" s="2"/>
      <c r="J24" s="31"/>
      <c r="K24" s="20" t="s">
        <v>5</v>
      </c>
      <c r="L24" s="21">
        <v>3</v>
      </c>
      <c r="M24" s="21">
        <v>2</v>
      </c>
      <c r="N24" s="21">
        <f>SUMIF(C:C,K24,F:F)</f>
        <v>2</v>
      </c>
      <c r="O24" s="21">
        <f t="shared" si="4"/>
        <v>0</v>
      </c>
      <c r="P24" s="22">
        <f t="shared" si="3"/>
        <v>1</v>
      </c>
      <c r="Q24" s="17"/>
      <c r="R24" s="11"/>
    </row>
    <row r="25" spans="1:18" ht="30" customHeight="1" x14ac:dyDescent="0.25">
      <c r="A25" s="1" t="s">
        <v>37</v>
      </c>
      <c r="B25" s="1" t="s">
        <v>39</v>
      </c>
      <c r="C25" s="1" t="s">
        <v>7</v>
      </c>
      <c r="D25" s="1">
        <v>20</v>
      </c>
      <c r="E25" s="3">
        <v>20</v>
      </c>
      <c r="F25" s="3">
        <v>19</v>
      </c>
      <c r="G25" s="3">
        <f t="shared" si="0"/>
        <v>1</v>
      </c>
      <c r="H25" s="2"/>
      <c r="J25" s="29" t="s">
        <v>46</v>
      </c>
      <c r="K25" s="18" t="s">
        <v>59</v>
      </c>
      <c r="L25" s="19">
        <f>SUM(L26:L27)</f>
        <v>2</v>
      </c>
      <c r="M25" s="19">
        <f t="shared" ref="M25:O25" si="5">SUM(M26:M27)</f>
        <v>19</v>
      </c>
      <c r="N25" s="19">
        <f t="shared" si="5"/>
        <v>15</v>
      </c>
      <c r="O25" s="19">
        <f t="shared" si="5"/>
        <v>4</v>
      </c>
      <c r="P25" s="16">
        <f t="shared" si="3"/>
        <v>0.78947368421052633</v>
      </c>
      <c r="Q25" s="17"/>
      <c r="R25" s="11"/>
    </row>
    <row r="26" spans="1:18" ht="30" customHeight="1" x14ac:dyDescent="0.25">
      <c r="A26" s="1" t="s">
        <v>37</v>
      </c>
      <c r="B26" s="1" t="s">
        <v>39</v>
      </c>
      <c r="C26" s="1" t="s">
        <v>7</v>
      </c>
      <c r="D26" s="1">
        <v>21</v>
      </c>
      <c r="E26" s="3">
        <v>20</v>
      </c>
      <c r="F26" s="3">
        <v>18</v>
      </c>
      <c r="G26" s="3">
        <f t="shared" si="0"/>
        <v>2</v>
      </c>
      <c r="H26" s="2"/>
      <c r="J26" s="30"/>
      <c r="K26" s="20" t="s">
        <v>34</v>
      </c>
      <c r="L26" s="21">
        <v>1</v>
      </c>
      <c r="M26" s="21">
        <v>13</v>
      </c>
      <c r="N26" s="21">
        <f>SUMIF(C:C,K26,F:F)</f>
        <v>10</v>
      </c>
      <c r="O26" s="21">
        <f t="shared" si="4"/>
        <v>3</v>
      </c>
      <c r="P26" s="22">
        <f t="shared" si="3"/>
        <v>0.76923076923076927</v>
      </c>
      <c r="Q26" s="17"/>
      <c r="R26" s="11"/>
    </row>
    <row r="27" spans="1:18" ht="30" customHeight="1" x14ac:dyDescent="0.25">
      <c r="A27" s="1" t="s">
        <v>37</v>
      </c>
      <c r="B27" s="1" t="s">
        <v>39</v>
      </c>
      <c r="C27" s="1" t="s">
        <v>7</v>
      </c>
      <c r="D27" s="1">
        <v>22</v>
      </c>
      <c r="E27" s="3">
        <v>20</v>
      </c>
      <c r="F27" s="3">
        <v>19</v>
      </c>
      <c r="G27" s="3">
        <f t="shared" si="0"/>
        <v>1</v>
      </c>
      <c r="H27" s="2"/>
      <c r="J27" s="31"/>
      <c r="K27" s="20" t="s">
        <v>35</v>
      </c>
      <c r="L27" s="21">
        <v>1</v>
      </c>
      <c r="M27" s="21">
        <v>6</v>
      </c>
      <c r="N27" s="21">
        <f>SUMIF(C:C,K27,F:F)</f>
        <v>5</v>
      </c>
      <c r="O27" s="21">
        <f t="shared" si="4"/>
        <v>1</v>
      </c>
      <c r="P27" s="22">
        <f t="shared" si="3"/>
        <v>0.83333333333333337</v>
      </c>
      <c r="Q27" s="17"/>
      <c r="R27" s="11"/>
    </row>
    <row r="28" spans="1:18" ht="30" customHeight="1" x14ac:dyDescent="0.25">
      <c r="A28" s="1" t="s">
        <v>37</v>
      </c>
      <c r="B28" s="1" t="s">
        <v>39</v>
      </c>
      <c r="C28" s="1" t="s">
        <v>7</v>
      </c>
      <c r="D28" s="1">
        <v>23</v>
      </c>
      <c r="E28" s="3">
        <v>8</v>
      </c>
      <c r="F28" s="3">
        <v>7</v>
      </c>
      <c r="G28" s="3">
        <f t="shared" si="0"/>
        <v>1</v>
      </c>
      <c r="H28" s="2"/>
      <c r="J28" s="27" t="s">
        <v>45</v>
      </c>
      <c r="K28" s="18" t="s">
        <v>59</v>
      </c>
      <c r="L28" s="19">
        <f>SUM(L29:L32)</f>
        <v>7</v>
      </c>
      <c r="M28" s="19">
        <f t="shared" ref="M28:O28" si="6">SUM(M29:M32)</f>
        <v>39</v>
      </c>
      <c r="N28" s="19">
        <f t="shared" si="6"/>
        <v>25</v>
      </c>
      <c r="O28" s="19">
        <f t="shared" si="6"/>
        <v>14</v>
      </c>
      <c r="P28" s="16">
        <f t="shared" si="3"/>
        <v>0.64102564102564108</v>
      </c>
      <c r="Q28" s="17"/>
      <c r="R28" s="11"/>
    </row>
    <row r="29" spans="1:18" ht="30" customHeight="1" x14ac:dyDescent="0.25">
      <c r="A29" s="1" t="s">
        <v>37</v>
      </c>
      <c r="B29" s="1" t="s">
        <v>39</v>
      </c>
      <c r="C29" s="1" t="s">
        <v>8</v>
      </c>
      <c r="D29" s="1">
        <v>24</v>
      </c>
      <c r="E29" s="3">
        <v>20</v>
      </c>
      <c r="F29" s="3">
        <v>18</v>
      </c>
      <c r="G29" s="3">
        <f t="shared" si="0"/>
        <v>2</v>
      </c>
      <c r="H29" s="2"/>
      <c r="J29" s="28"/>
      <c r="K29" s="20" t="s">
        <v>30</v>
      </c>
      <c r="L29" s="21">
        <v>1</v>
      </c>
      <c r="M29" s="21">
        <v>7</v>
      </c>
      <c r="N29" s="21">
        <f>SUMIF(C:C,K29,F:F)</f>
        <v>5</v>
      </c>
      <c r="O29" s="21">
        <f t="shared" si="4"/>
        <v>2</v>
      </c>
      <c r="P29" s="22">
        <f t="shared" si="3"/>
        <v>0.7142857142857143</v>
      </c>
      <c r="Q29" s="17"/>
      <c r="R29" s="11"/>
    </row>
    <row r="30" spans="1:18" ht="30" customHeight="1" x14ac:dyDescent="0.25">
      <c r="A30" s="1" t="s">
        <v>37</v>
      </c>
      <c r="B30" s="1" t="s">
        <v>39</v>
      </c>
      <c r="C30" s="1" t="s">
        <v>8</v>
      </c>
      <c r="D30" s="1">
        <v>25</v>
      </c>
      <c r="E30" s="3">
        <v>20</v>
      </c>
      <c r="F30" s="3">
        <v>16</v>
      </c>
      <c r="G30" s="3">
        <f t="shared" si="0"/>
        <v>4</v>
      </c>
      <c r="H30" s="2"/>
      <c r="J30" s="28"/>
      <c r="K30" s="20" t="s">
        <v>31</v>
      </c>
      <c r="L30" s="21">
        <v>3</v>
      </c>
      <c r="M30" s="21">
        <v>13</v>
      </c>
      <c r="N30" s="21">
        <f>SUMIF(C:C,K30,F:F)</f>
        <v>8</v>
      </c>
      <c r="O30" s="21">
        <f t="shared" si="4"/>
        <v>5</v>
      </c>
      <c r="P30" s="22">
        <f t="shared" si="3"/>
        <v>0.61538461538461542</v>
      </c>
      <c r="Q30" s="17"/>
      <c r="R30" s="11"/>
    </row>
    <row r="31" spans="1:18" ht="30" customHeight="1" x14ac:dyDescent="0.25">
      <c r="A31" s="1" t="s">
        <v>37</v>
      </c>
      <c r="B31" s="1" t="s">
        <v>39</v>
      </c>
      <c r="C31" s="1" t="s">
        <v>8</v>
      </c>
      <c r="D31" s="1">
        <v>26</v>
      </c>
      <c r="E31" s="3">
        <v>3</v>
      </c>
      <c r="F31" s="3">
        <v>3</v>
      </c>
      <c r="G31" s="3">
        <f t="shared" si="0"/>
        <v>0</v>
      </c>
      <c r="H31" s="2"/>
      <c r="J31" s="28"/>
      <c r="K31" s="20" t="s">
        <v>32</v>
      </c>
      <c r="L31" s="21">
        <v>1</v>
      </c>
      <c r="M31" s="21">
        <v>1</v>
      </c>
      <c r="N31" s="21">
        <f>SUMIF(C:C,K31,F:F)</f>
        <v>1</v>
      </c>
      <c r="O31" s="21">
        <f t="shared" si="4"/>
        <v>0</v>
      </c>
      <c r="P31" s="22">
        <f t="shared" si="3"/>
        <v>1</v>
      </c>
      <c r="Q31" s="17"/>
      <c r="R31" s="11"/>
    </row>
    <row r="32" spans="1:18" ht="30" customHeight="1" x14ac:dyDescent="0.25">
      <c r="A32" s="1" t="s">
        <v>37</v>
      </c>
      <c r="B32" s="1" t="s">
        <v>39</v>
      </c>
      <c r="C32" s="1" t="s">
        <v>9</v>
      </c>
      <c r="D32" s="1">
        <v>26</v>
      </c>
      <c r="E32" s="3">
        <v>17</v>
      </c>
      <c r="F32" s="3">
        <v>15</v>
      </c>
      <c r="G32" s="3">
        <f t="shared" si="0"/>
        <v>2</v>
      </c>
      <c r="H32" s="2"/>
      <c r="J32" s="28"/>
      <c r="K32" s="20" t="s">
        <v>33</v>
      </c>
      <c r="L32" s="21">
        <v>2</v>
      </c>
      <c r="M32" s="21">
        <v>18</v>
      </c>
      <c r="N32" s="21">
        <f>SUMIF(C:C,K32,F:F)</f>
        <v>11</v>
      </c>
      <c r="O32" s="21">
        <f t="shared" si="4"/>
        <v>7</v>
      </c>
      <c r="P32" s="22">
        <f t="shared" si="3"/>
        <v>0.61111111111111116</v>
      </c>
      <c r="Q32" s="17"/>
      <c r="R32" s="11"/>
    </row>
    <row r="33" spans="1:18" ht="30" customHeight="1" x14ac:dyDescent="0.25">
      <c r="A33" s="1" t="s">
        <v>37</v>
      </c>
      <c r="B33" s="1" t="s">
        <v>39</v>
      </c>
      <c r="C33" s="1" t="s">
        <v>9</v>
      </c>
      <c r="D33" s="1">
        <v>27</v>
      </c>
      <c r="E33" s="3">
        <v>5</v>
      </c>
      <c r="F33" s="3">
        <v>4</v>
      </c>
      <c r="G33" s="3">
        <f t="shared" si="0"/>
        <v>1</v>
      </c>
      <c r="H33" s="2"/>
      <c r="J33" s="29" t="s">
        <v>42</v>
      </c>
      <c r="K33" s="18" t="s">
        <v>59</v>
      </c>
      <c r="L33" s="19">
        <f>SUM(L34:L36)</f>
        <v>3</v>
      </c>
      <c r="M33" s="19">
        <f t="shared" ref="M33:O33" si="7">SUM(M34:M36)</f>
        <v>106</v>
      </c>
      <c r="N33" s="19">
        <f t="shared" si="7"/>
        <v>82</v>
      </c>
      <c r="O33" s="19">
        <f t="shared" si="7"/>
        <v>24</v>
      </c>
      <c r="P33" s="16">
        <f t="shared" si="3"/>
        <v>0.77358490566037741</v>
      </c>
      <c r="Q33" s="17"/>
      <c r="R33" s="11"/>
    </row>
    <row r="34" spans="1:18" ht="30" customHeight="1" x14ac:dyDescent="0.25">
      <c r="A34" s="1" t="s">
        <v>37</v>
      </c>
      <c r="B34" s="1" t="s">
        <v>39</v>
      </c>
      <c r="C34" s="1" t="s">
        <v>10</v>
      </c>
      <c r="D34" s="1">
        <v>27</v>
      </c>
      <c r="E34" s="3">
        <v>7</v>
      </c>
      <c r="F34" s="3">
        <v>7</v>
      </c>
      <c r="G34" s="3">
        <f t="shared" si="0"/>
        <v>0</v>
      </c>
      <c r="H34" s="2"/>
      <c r="J34" s="30"/>
      <c r="K34" s="20" t="s">
        <v>22</v>
      </c>
      <c r="L34" s="21">
        <v>1</v>
      </c>
      <c r="M34" s="21">
        <v>8</v>
      </c>
      <c r="N34" s="21">
        <f>SUMIF(C:C,K34,F:F)</f>
        <v>5</v>
      </c>
      <c r="O34" s="21">
        <f t="shared" si="4"/>
        <v>3</v>
      </c>
      <c r="P34" s="22">
        <f t="shared" si="3"/>
        <v>0.625</v>
      </c>
      <c r="Q34" s="17"/>
      <c r="R34" s="11"/>
    </row>
    <row r="35" spans="1:18" ht="30" customHeight="1" x14ac:dyDescent="0.25">
      <c r="A35" s="1" t="s">
        <v>37</v>
      </c>
      <c r="B35" s="1" t="s">
        <v>39</v>
      </c>
      <c r="C35" s="1" t="s">
        <v>11</v>
      </c>
      <c r="D35" s="1">
        <v>28</v>
      </c>
      <c r="E35" s="3">
        <v>15</v>
      </c>
      <c r="F35" s="3">
        <v>6</v>
      </c>
      <c r="G35" s="3">
        <f t="shared" si="0"/>
        <v>9</v>
      </c>
      <c r="H35" s="2"/>
      <c r="J35" s="30"/>
      <c r="K35" s="20" t="s">
        <v>23</v>
      </c>
      <c r="L35" s="21">
        <v>1</v>
      </c>
      <c r="M35" s="21">
        <v>92</v>
      </c>
      <c r="N35" s="21">
        <f>SUMIF(C:C,K35,F:F)</f>
        <v>72</v>
      </c>
      <c r="O35" s="21">
        <f t="shared" si="4"/>
        <v>20</v>
      </c>
      <c r="P35" s="22">
        <f t="shared" si="3"/>
        <v>0.78260869565217395</v>
      </c>
      <c r="Q35" s="17"/>
      <c r="R35" s="11"/>
    </row>
    <row r="36" spans="1:18" ht="30" customHeight="1" x14ac:dyDescent="0.25">
      <c r="A36" s="1" t="s">
        <v>37</v>
      </c>
      <c r="B36" s="1" t="s">
        <v>39</v>
      </c>
      <c r="C36" s="1" t="s">
        <v>12</v>
      </c>
      <c r="D36" s="1">
        <v>29</v>
      </c>
      <c r="E36" s="3">
        <v>20</v>
      </c>
      <c r="F36" s="3">
        <v>17</v>
      </c>
      <c r="G36" s="3">
        <f t="shared" si="0"/>
        <v>3</v>
      </c>
      <c r="H36" s="2"/>
      <c r="J36" s="31"/>
      <c r="K36" s="20" t="s">
        <v>24</v>
      </c>
      <c r="L36" s="21">
        <v>1</v>
      </c>
      <c r="M36" s="21">
        <v>6</v>
      </c>
      <c r="N36" s="21">
        <f>SUMIF(C:C,K36,F:F)</f>
        <v>5</v>
      </c>
      <c r="O36" s="21">
        <f t="shared" si="4"/>
        <v>1</v>
      </c>
      <c r="P36" s="22">
        <f t="shared" si="3"/>
        <v>0.83333333333333337</v>
      </c>
      <c r="Q36" s="17"/>
      <c r="R36" s="11"/>
    </row>
    <row r="37" spans="1:18" ht="30" customHeight="1" x14ac:dyDescent="0.25">
      <c r="A37" s="1" t="s">
        <v>37</v>
      </c>
      <c r="B37" s="1" t="s">
        <v>39</v>
      </c>
      <c r="C37" s="1" t="s">
        <v>12</v>
      </c>
      <c r="D37" s="1">
        <v>30</v>
      </c>
      <c r="E37" s="3">
        <v>20</v>
      </c>
      <c r="F37" s="3">
        <v>19</v>
      </c>
      <c r="G37" s="3">
        <f t="shared" si="0"/>
        <v>1</v>
      </c>
      <c r="H37" s="2"/>
      <c r="J37" s="29" t="s">
        <v>43</v>
      </c>
      <c r="K37" s="18" t="s">
        <v>59</v>
      </c>
      <c r="L37" s="19">
        <f>SUM(L38:L41)</f>
        <v>4</v>
      </c>
      <c r="M37" s="19">
        <f t="shared" ref="M37:O37" si="8">SUM(M38:M41)</f>
        <v>25</v>
      </c>
      <c r="N37" s="19">
        <f t="shared" si="8"/>
        <v>21</v>
      </c>
      <c r="O37" s="19">
        <f t="shared" si="8"/>
        <v>4</v>
      </c>
      <c r="P37" s="16">
        <f t="shared" si="3"/>
        <v>0.84</v>
      </c>
      <c r="Q37" s="17"/>
      <c r="R37" s="11"/>
    </row>
    <row r="38" spans="1:18" ht="30" customHeight="1" x14ac:dyDescent="0.25">
      <c r="A38" s="1" t="s">
        <v>37</v>
      </c>
      <c r="B38" s="1" t="s">
        <v>39</v>
      </c>
      <c r="C38" s="1" t="s">
        <v>12</v>
      </c>
      <c r="D38" s="1">
        <v>31</v>
      </c>
      <c r="E38" s="3">
        <v>12</v>
      </c>
      <c r="F38" s="3">
        <v>10</v>
      </c>
      <c r="G38" s="3">
        <f t="shared" si="0"/>
        <v>2</v>
      </c>
      <c r="H38" s="2"/>
      <c r="J38" s="30"/>
      <c r="K38" s="20" t="s">
        <v>25</v>
      </c>
      <c r="L38" s="21">
        <v>1</v>
      </c>
      <c r="M38" s="21">
        <v>9</v>
      </c>
      <c r="N38" s="21">
        <f>SUMIF(C:C,K38,F:F)</f>
        <v>6</v>
      </c>
      <c r="O38" s="21">
        <f t="shared" si="4"/>
        <v>3</v>
      </c>
      <c r="P38" s="22">
        <f t="shared" si="3"/>
        <v>0.66666666666666663</v>
      </c>
      <c r="Q38" s="17"/>
      <c r="R38" s="11"/>
    </row>
    <row r="39" spans="1:18" ht="30" customHeight="1" x14ac:dyDescent="0.25">
      <c r="A39" s="1" t="s">
        <v>37</v>
      </c>
      <c r="B39" s="1" t="s">
        <v>39</v>
      </c>
      <c r="C39" s="1" t="s">
        <v>13</v>
      </c>
      <c r="D39" s="1">
        <v>32</v>
      </c>
      <c r="E39" s="3">
        <v>12</v>
      </c>
      <c r="F39" s="3">
        <v>11</v>
      </c>
      <c r="G39" s="3">
        <f t="shared" si="0"/>
        <v>1</v>
      </c>
      <c r="H39" s="2"/>
      <c r="J39" s="30"/>
      <c r="K39" s="20" t="s">
        <v>26</v>
      </c>
      <c r="L39" s="21">
        <v>1</v>
      </c>
      <c r="M39" s="21">
        <v>5</v>
      </c>
      <c r="N39" s="21">
        <f>SUMIF(C:C,K39,F:F)</f>
        <v>5</v>
      </c>
      <c r="O39" s="21">
        <f t="shared" si="4"/>
        <v>0</v>
      </c>
      <c r="P39" s="22">
        <f t="shared" si="3"/>
        <v>1</v>
      </c>
      <c r="Q39" s="17"/>
      <c r="R39" s="11"/>
    </row>
    <row r="40" spans="1:18" ht="30" customHeight="1" x14ac:dyDescent="0.25">
      <c r="A40" s="1" t="s">
        <v>37</v>
      </c>
      <c r="B40" s="1" t="s">
        <v>39</v>
      </c>
      <c r="C40" s="1" t="s">
        <v>14</v>
      </c>
      <c r="D40" s="1">
        <v>32</v>
      </c>
      <c r="E40" s="3">
        <v>2</v>
      </c>
      <c r="F40" s="3">
        <v>2</v>
      </c>
      <c r="G40" s="3">
        <f t="shared" si="0"/>
        <v>0</v>
      </c>
      <c r="H40" s="2"/>
      <c r="J40" s="30"/>
      <c r="K40" s="20" t="s">
        <v>27</v>
      </c>
      <c r="L40" s="21">
        <v>1</v>
      </c>
      <c r="M40" s="21">
        <v>2</v>
      </c>
      <c r="N40" s="21">
        <f>SUMIF(C:C,K40,F:F)</f>
        <v>2</v>
      </c>
      <c r="O40" s="21">
        <f t="shared" si="4"/>
        <v>0</v>
      </c>
      <c r="P40" s="22">
        <f t="shared" si="3"/>
        <v>1</v>
      </c>
      <c r="Q40" s="17"/>
      <c r="R40" s="11"/>
    </row>
    <row r="41" spans="1:18" ht="30" customHeight="1" x14ac:dyDescent="0.25">
      <c r="A41" s="1" t="s">
        <v>37</v>
      </c>
      <c r="B41" s="1" t="s">
        <v>39</v>
      </c>
      <c r="C41" s="1" t="s">
        <v>14</v>
      </c>
      <c r="D41" s="1">
        <v>33</v>
      </c>
      <c r="E41" s="3">
        <v>5</v>
      </c>
      <c r="F41" s="3">
        <v>5</v>
      </c>
      <c r="G41" s="3">
        <f t="shared" si="0"/>
        <v>0</v>
      </c>
      <c r="H41" s="2"/>
      <c r="J41" s="31"/>
      <c r="K41" s="20" t="s">
        <v>28</v>
      </c>
      <c r="L41" s="21">
        <v>1</v>
      </c>
      <c r="M41" s="21">
        <v>9</v>
      </c>
      <c r="N41" s="21">
        <f>SUMIF(C:C,K41,F:F)</f>
        <v>8</v>
      </c>
      <c r="O41" s="21">
        <f t="shared" si="4"/>
        <v>1</v>
      </c>
      <c r="P41" s="22">
        <f t="shared" si="3"/>
        <v>0.88888888888888884</v>
      </c>
      <c r="Q41" s="17"/>
      <c r="R41" s="11"/>
    </row>
    <row r="42" spans="1:18" ht="30" customHeight="1" x14ac:dyDescent="0.25">
      <c r="A42" s="1" t="s">
        <v>37</v>
      </c>
      <c r="B42" s="1" t="s">
        <v>39</v>
      </c>
      <c r="C42" s="1" t="s">
        <v>15</v>
      </c>
      <c r="D42" s="1">
        <v>33</v>
      </c>
      <c r="E42" s="3">
        <v>10</v>
      </c>
      <c r="F42" s="3">
        <v>10</v>
      </c>
      <c r="G42" s="3">
        <f t="shared" si="0"/>
        <v>0</v>
      </c>
      <c r="H42" s="2"/>
      <c r="J42" s="29" t="s">
        <v>40</v>
      </c>
      <c r="K42" s="18" t="s">
        <v>59</v>
      </c>
      <c r="L42" s="19">
        <f>SUM(L43:L44)</f>
        <v>2</v>
      </c>
      <c r="M42" s="19">
        <f t="shared" ref="M42:O42" si="9">SUM(M43:M44)</f>
        <v>15</v>
      </c>
      <c r="N42" s="19">
        <f t="shared" si="9"/>
        <v>14</v>
      </c>
      <c r="O42" s="19">
        <f t="shared" si="9"/>
        <v>1</v>
      </c>
      <c r="P42" s="16">
        <f t="shared" si="3"/>
        <v>0.93333333333333335</v>
      </c>
      <c r="Q42" s="17"/>
      <c r="R42" s="11"/>
    </row>
    <row r="43" spans="1:18" ht="30" customHeight="1" x14ac:dyDescent="0.25">
      <c r="A43" s="1" t="s">
        <v>37</v>
      </c>
      <c r="B43" s="1" t="s">
        <v>39</v>
      </c>
      <c r="C43" s="1" t="s">
        <v>16</v>
      </c>
      <c r="D43" s="1">
        <v>34</v>
      </c>
      <c r="E43" s="3">
        <v>20</v>
      </c>
      <c r="F43" s="3">
        <v>18</v>
      </c>
      <c r="G43" s="3">
        <f t="shared" si="0"/>
        <v>2</v>
      </c>
      <c r="H43" s="2"/>
      <c r="J43" s="30"/>
      <c r="K43" s="20" t="s">
        <v>49</v>
      </c>
      <c r="L43" s="21">
        <v>1</v>
      </c>
      <c r="M43" s="21">
        <v>14</v>
      </c>
      <c r="N43" s="21">
        <f>SUMIF(C:C,K43,F:F)</f>
        <v>13</v>
      </c>
      <c r="O43" s="21">
        <f t="shared" si="4"/>
        <v>1</v>
      </c>
      <c r="P43" s="22">
        <f t="shared" si="3"/>
        <v>0.9285714285714286</v>
      </c>
      <c r="Q43" s="17"/>
      <c r="R43" s="11"/>
    </row>
    <row r="44" spans="1:18" ht="30" customHeight="1" x14ac:dyDescent="0.25">
      <c r="A44" s="1" t="s">
        <v>37</v>
      </c>
      <c r="B44" s="1" t="s">
        <v>39</v>
      </c>
      <c r="C44" s="1" t="s">
        <v>16</v>
      </c>
      <c r="D44" s="1">
        <v>35</v>
      </c>
      <c r="E44" s="3">
        <v>15</v>
      </c>
      <c r="F44" s="3">
        <v>13</v>
      </c>
      <c r="G44" s="3">
        <f t="shared" si="0"/>
        <v>2</v>
      </c>
      <c r="H44" s="2"/>
      <c r="J44" s="31"/>
      <c r="K44" s="20" t="s">
        <v>50</v>
      </c>
      <c r="L44" s="21">
        <v>1</v>
      </c>
      <c r="M44" s="21">
        <v>1</v>
      </c>
      <c r="N44" s="21">
        <f>SUMIF(C:C,K44,F:F)</f>
        <v>1</v>
      </c>
      <c r="O44" s="21">
        <f t="shared" si="4"/>
        <v>0</v>
      </c>
      <c r="P44" s="22">
        <f t="shared" si="3"/>
        <v>1</v>
      </c>
      <c r="Q44" s="17"/>
      <c r="R44" s="11"/>
    </row>
    <row r="45" spans="1:18" ht="30" customHeight="1" x14ac:dyDescent="0.25">
      <c r="A45" s="1" t="s">
        <v>36</v>
      </c>
      <c r="B45" s="1" t="s">
        <v>39</v>
      </c>
      <c r="C45" s="1" t="s">
        <v>0</v>
      </c>
      <c r="D45" s="1">
        <v>1</v>
      </c>
      <c r="E45" s="3">
        <v>14</v>
      </c>
      <c r="F45" s="3">
        <v>10</v>
      </c>
      <c r="G45" s="3">
        <f t="shared" si="0"/>
        <v>4</v>
      </c>
      <c r="H45" s="2"/>
      <c r="J45" s="29" t="s">
        <v>41</v>
      </c>
      <c r="K45" s="18" t="s">
        <v>59</v>
      </c>
      <c r="L45" s="19">
        <f>SUM(L46:L50)</f>
        <v>5</v>
      </c>
      <c r="M45" s="19">
        <f t="shared" ref="M45:O45" si="10">SUM(M46:M50)</f>
        <v>27</v>
      </c>
      <c r="N45" s="19">
        <f t="shared" si="10"/>
        <v>24</v>
      </c>
      <c r="O45" s="19">
        <f t="shared" si="10"/>
        <v>3</v>
      </c>
      <c r="P45" s="16">
        <f t="shared" si="3"/>
        <v>0.88888888888888884</v>
      </c>
      <c r="Q45" s="17"/>
      <c r="R45" s="11"/>
    </row>
    <row r="46" spans="1:18" ht="30" customHeight="1" x14ac:dyDescent="0.25">
      <c r="A46" s="1" t="s">
        <v>36</v>
      </c>
      <c r="B46" s="1" t="s">
        <v>39</v>
      </c>
      <c r="C46" s="1" t="s">
        <v>1</v>
      </c>
      <c r="D46" s="1">
        <v>2</v>
      </c>
      <c r="E46" s="3">
        <v>13</v>
      </c>
      <c r="F46" s="3">
        <v>9</v>
      </c>
      <c r="G46" s="3">
        <f t="shared" ref="G46:G70" si="11">E46-F46</f>
        <v>4</v>
      </c>
      <c r="H46" s="2"/>
      <c r="J46" s="30"/>
      <c r="K46" s="20" t="s">
        <v>17</v>
      </c>
      <c r="L46" s="21">
        <v>1</v>
      </c>
      <c r="M46" s="21">
        <v>4</v>
      </c>
      <c r="N46" s="21">
        <f>SUMIF(C:C,K46,F:F)</f>
        <v>3</v>
      </c>
      <c r="O46" s="21">
        <f t="shared" si="4"/>
        <v>1</v>
      </c>
      <c r="P46" s="22">
        <f t="shared" si="3"/>
        <v>0.75</v>
      </c>
      <c r="Q46" s="17"/>
      <c r="R46" s="11"/>
    </row>
    <row r="47" spans="1:18" ht="30" customHeight="1" x14ac:dyDescent="0.25">
      <c r="A47" s="1" t="s">
        <v>36</v>
      </c>
      <c r="B47" s="1" t="s">
        <v>39</v>
      </c>
      <c r="C47" s="1" t="s">
        <v>2</v>
      </c>
      <c r="D47" s="1">
        <v>3</v>
      </c>
      <c r="E47" s="3">
        <v>14</v>
      </c>
      <c r="F47" s="3">
        <v>11</v>
      </c>
      <c r="G47" s="3">
        <f t="shared" si="11"/>
        <v>3</v>
      </c>
      <c r="H47" s="2"/>
      <c r="J47" s="30"/>
      <c r="K47" s="20" t="s">
        <v>18</v>
      </c>
      <c r="L47" s="21">
        <v>1</v>
      </c>
      <c r="M47" s="21">
        <v>3</v>
      </c>
      <c r="N47" s="21">
        <f>SUMIF(C:C,K47,F:F)</f>
        <v>3</v>
      </c>
      <c r="O47" s="21">
        <f t="shared" si="4"/>
        <v>0</v>
      </c>
      <c r="P47" s="22">
        <f t="shared" si="3"/>
        <v>1</v>
      </c>
      <c r="Q47" s="17"/>
      <c r="R47" s="11"/>
    </row>
    <row r="48" spans="1:18" ht="30" customHeight="1" x14ac:dyDescent="0.25">
      <c r="A48" s="1" t="s">
        <v>36</v>
      </c>
      <c r="B48" s="1" t="s">
        <v>39</v>
      </c>
      <c r="C48" s="1" t="s">
        <v>2</v>
      </c>
      <c r="D48" s="1">
        <v>4</v>
      </c>
      <c r="E48" s="3">
        <v>2</v>
      </c>
      <c r="F48" s="3">
        <v>1</v>
      </c>
      <c r="G48" s="3">
        <f t="shared" si="11"/>
        <v>1</v>
      </c>
      <c r="H48" s="2"/>
      <c r="J48" s="30"/>
      <c r="K48" s="20" t="s">
        <v>19</v>
      </c>
      <c r="L48" s="21">
        <v>1</v>
      </c>
      <c r="M48" s="21">
        <v>5</v>
      </c>
      <c r="N48" s="21">
        <f>SUMIF(C:C,K48,F:F)</f>
        <v>5</v>
      </c>
      <c r="O48" s="21">
        <f t="shared" si="4"/>
        <v>0</v>
      </c>
      <c r="P48" s="22">
        <f t="shared" si="3"/>
        <v>1</v>
      </c>
      <c r="Q48" s="17"/>
      <c r="R48" s="11"/>
    </row>
    <row r="49" spans="1:18" ht="30" customHeight="1" x14ac:dyDescent="0.25">
      <c r="A49" s="1" t="s">
        <v>36</v>
      </c>
      <c r="B49" s="1" t="s">
        <v>39</v>
      </c>
      <c r="C49" s="1" t="s">
        <v>3</v>
      </c>
      <c r="D49" s="1">
        <v>4</v>
      </c>
      <c r="E49" s="3">
        <v>11</v>
      </c>
      <c r="F49" s="3">
        <v>10</v>
      </c>
      <c r="G49" s="3">
        <f t="shared" si="11"/>
        <v>1</v>
      </c>
      <c r="H49" s="2"/>
      <c r="J49" s="30"/>
      <c r="K49" s="20" t="s">
        <v>20</v>
      </c>
      <c r="L49" s="21">
        <v>1</v>
      </c>
      <c r="M49" s="21">
        <v>9</v>
      </c>
      <c r="N49" s="21">
        <f>SUMIF(C:C,K49,F:F)</f>
        <v>8</v>
      </c>
      <c r="O49" s="21">
        <f t="shared" si="4"/>
        <v>1</v>
      </c>
      <c r="P49" s="22">
        <f t="shared" si="3"/>
        <v>0.88888888888888884</v>
      </c>
      <c r="Q49" s="17"/>
      <c r="R49" s="11"/>
    </row>
    <row r="50" spans="1:18" ht="30" customHeight="1" x14ac:dyDescent="0.25">
      <c r="A50" s="1" t="s">
        <v>36</v>
      </c>
      <c r="B50" s="1" t="s">
        <v>39</v>
      </c>
      <c r="C50" s="1" t="s">
        <v>4</v>
      </c>
      <c r="D50" s="1">
        <v>5</v>
      </c>
      <c r="E50" s="3">
        <v>20</v>
      </c>
      <c r="F50" s="3">
        <v>19</v>
      </c>
      <c r="G50" s="3">
        <f t="shared" si="11"/>
        <v>1</v>
      </c>
      <c r="H50" s="2"/>
      <c r="J50" s="31"/>
      <c r="K50" s="20" t="s">
        <v>21</v>
      </c>
      <c r="L50" s="21">
        <v>1</v>
      </c>
      <c r="M50" s="21">
        <v>6</v>
      </c>
      <c r="N50" s="21">
        <f>SUMIF(C:C,K50,F:F)</f>
        <v>5</v>
      </c>
      <c r="O50" s="21">
        <f t="shared" si="4"/>
        <v>1</v>
      </c>
      <c r="P50" s="22">
        <f t="shared" si="3"/>
        <v>0.83333333333333337</v>
      </c>
      <c r="Q50" s="17"/>
      <c r="R50" s="11"/>
    </row>
    <row r="51" spans="1:18" ht="30" customHeight="1" x14ac:dyDescent="0.25">
      <c r="A51" s="1" t="s">
        <v>36</v>
      </c>
      <c r="B51" s="1" t="s">
        <v>39</v>
      </c>
      <c r="C51" s="1" t="s">
        <v>4</v>
      </c>
      <c r="D51" s="1">
        <v>6</v>
      </c>
      <c r="E51" s="3">
        <v>20</v>
      </c>
      <c r="F51" s="3">
        <v>20</v>
      </c>
      <c r="G51" s="3">
        <f t="shared" si="11"/>
        <v>0</v>
      </c>
      <c r="H51" s="2"/>
      <c r="J51" s="27" t="s">
        <v>44</v>
      </c>
      <c r="K51" s="18" t="s">
        <v>59</v>
      </c>
      <c r="L51" s="19">
        <f>L52</f>
        <v>1</v>
      </c>
      <c r="M51" s="19">
        <f t="shared" ref="M51:O51" si="12">M52</f>
        <v>7</v>
      </c>
      <c r="N51" s="19">
        <f t="shared" si="12"/>
        <v>6</v>
      </c>
      <c r="O51" s="19">
        <f t="shared" si="12"/>
        <v>1</v>
      </c>
      <c r="P51" s="16">
        <f t="shared" si="3"/>
        <v>0.8571428571428571</v>
      </c>
      <c r="Q51" s="17"/>
      <c r="R51" s="11"/>
    </row>
    <row r="52" spans="1:18" ht="30" customHeight="1" x14ac:dyDescent="0.25">
      <c r="A52" s="1" t="s">
        <v>36</v>
      </c>
      <c r="B52" s="1" t="s">
        <v>39</v>
      </c>
      <c r="C52" s="1" t="s">
        <v>4</v>
      </c>
      <c r="D52" s="1">
        <v>7</v>
      </c>
      <c r="E52" s="3">
        <v>20</v>
      </c>
      <c r="F52" s="3">
        <v>16</v>
      </c>
      <c r="G52" s="3">
        <f t="shared" si="11"/>
        <v>4</v>
      </c>
      <c r="H52" s="2"/>
      <c r="J52" s="28"/>
      <c r="K52" s="20" t="s">
        <v>29</v>
      </c>
      <c r="L52" s="21">
        <v>1</v>
      </c>
      <c r="M52" s="21">
        <v>7</v>
      </c>
      <c r="N52" s="21">
        <f>SUMIF(C:C,K52,F:F)</f>
        <v>6</v>
      </c>
      <c r="O52" s="21">
        <f t="shared" si="4"/>
        <v>1</v>
      </c>
      <c r="P52" s="22">
        <f t="shared" si="3"/>
        <v>0.8571428571428571</v>
      </c>
      <c r="Q52" s="17"/>
      <c r="R52" s="11"/>
    </row>
    <row r="53" spans="1:18" ht="30" customHeight="1" x14ac:dyDescent="0.25">
      <c r="A53" s="1" t="s">
        <v>36</v>
      </c>
      <c r="B53" s="1" t="s">
        <v>39</v>
      </c>
      <c r="C53" s="1" t="s">
        <v>4</v>
      </c>
      <c r="D53" s="1">
        <v>8</v>
      </c>
      <c r="E53" s="3">
        <v>20</v>
      </c>
      <c r="F53" s="3">
        <v>18</v>
      </c>
      <c r="G53" s="3">
        <f t="shared" si="11"/>
        <v>2</v>
      </c>
      <c r="H53" s="2"/>
      <c r="J53" s="11"/>
      <c r="K53" s="11"/>
      <c r="L53" s="11"/>
      <c r="M53" s="11"/>
      <c r="N53" s="11"/>
      <c r="O53" s="11"/>
      <c r="P53" s="11"/>
      <c r="Q53" s="11"/>
      <c r="R53" s="11"/>
    </row>
    <row r="54" spans="1:18" ht="30" customHeight="1" x14ac:dyDescent="0.25">
      <c r="A54" s="1" t="s">
        <v>36</v>
      </c>
      <c r="B54" s="1" t="s">
        <v>39</v>
      </c>
      <c r="C54" s="1" t="s">
        <v>4</v>
      </c>
      <c r="D54" s="1">
        <v>9</v>
      </c>
      <c r="E54" s="3">
        <v>20</v>
      </c>
      <c r="F54" s="3">
        <v>18</v>
      </c>
      <c r="G54" s="3">
        <f t="shared" si="11"/>
        <v>2</v>
      </c>
      <c r="H54" s="2"/>
      <c r="J54" s="11"/>
      <c r="K54" s="11"/>
      <c r="L54" s="11"/>
      <c r="M54" s="11"/>
      <c r="N54" s="11"/>
      <c r="O54" s="11"/>
      <c r="P54" s="11"/>
      <c r="Q54" s="11"/>
      <c r="R54" s="11"/>
    </row>
    <row r="55" spans="1:18" ht="30" customHeight="1" x14ac:dyDescent="0.25">
      <c r="A55" s="1" t="s">
        <v>36</v>
      </c>
      <c r="B55" s="1" t="s">
        <v>39</v>
      </c>
      <c r="C55" s="1" t="s">
        <v>4</v>
      </c>
      <c r="D55" s="1">
        <v>10</v>
      </c>
      <c r="E55" s="3">
        <v>20</v>
      </c>
      <c r="F55" s="3">
        <v>17</v>
      </c>
      <c r="G55" s="3">
        <f t="shared" si="11"/>
        <v>3</v>
      </c>
      <c r="H55" s="2"/>
      <c r="J55" s="11"/>
      <c r="K55" s="11"/>
      <c r="L55" s="11"/>
      <c r="M55" s="11"/>
      <c r="N55" s="11"/>
      <c r="O55" s="11"/>
      <c r="P55" s="11"/>
      <c r="Q55" s="11"/>
      <c r="R55" s="11"/>
    </row>
    <row r="56" spans="1:18" ht="30" customHeight="1" x14ac:dyDescent="0.25">
      <c r="A56" s="1" t="s">
        <v>36</v>
      </c>
      <c r="B56" s="1" t="s">
        <v>39</v>
      </c>
      <c r="C56" s="1" t="s">
        <v>4</v>
      </c>
      <c r="D56" s="1">
        <v>11</v>
      </c>
      <c r="E56" s="3">
        <v>20</v>
      </c>
      <c r="F56" s="3">
        <v>18</v>
      </c>
      <c r="G56" s="3">
        <f t="shared" si="11"/>
        <v>2</v>
      </c>
      <c r="H56" s="2"/>
      <c r="J56" s="11"/>
      <c r="K56" s="11"/>
      <c r="L56" s="11"/>
      <c r="M56" s="11"/>
      <c r="N56" s="11"/>
      <c r="O56" s="11"/>
      <c r="P56" s="11"/>
      <c r="Q56" s="11"/>
      <c r="R56" s="11"/>
    </row>
    <row r="57" spans="1:18" ht="30" customHeight="1" x14ac:dyDescent="0.25">
      <c r="A57" s="1" t="s">
        <v>36</v>
      </c>
      <c r="B57" s="1" t="s">
        <v>39</v>
      </c>
      <c r="C57" s="1" t="s">
        <v>4</v>
      </c>
      <c r="D57" s="1">
        <v>12</v>
      </c>
      <c r="E57" s="3">
        <v>20</v>
      </c>
      <c r="F57" s="3">
        <v>20</v>
      </c>
      <c r="G57" s="3">
        <f t="shared" si="11"/>
        <v>0</v>
      </c>
      <c r="H57" s="2"/>
      <c r="J57" s="11"/>
      <c r="K57" s="11"/>
      <c r="L57" s="11"/>
      <c r="M57" s="11"/>
      <c r="N57" s="11"/>
      <c r="O57" s="11"/>
      <c r="P57" s="11"/>
      <c r="Q57" s="11"/>
      <c r="R57" s="11"/>
    </row>
    <row r="58" spans="1:18" ht="30" customHeight="1" x14ac:dyDescent="0.25">
      <c r="A58" s="1" t="s">
        <v>36</v>
      </c>
      <c r="B58" s="1" t="s">
        <v>39</v>
      </c>
      <c r="C58" s="1" t="s">
        <v>4</v>
      </c>
      <c r="D58" s="1">
        <v>13</v>
      </c>
      <c r="E58" s="3">
        <v>20</v>
      </c>
      <c r="F58" s="3">
        <v>16</v>
      </c>
      <c r="G58" s="3">
        <f t="shared" si="11"/>
        <v>4</v>
      </c>
      <c r="H58" s="2"/>
      <c r="J58" s="11"/>
      <c r="K58" s="11"/>
      <c r="L58" s="11"/>
      <c r="M58" s="11"/>
      <c r="N58" s="11"/>
      <c r="O58" s="11"/>
      <c r="P58" s="11"/>
      <c r="Q58" s="11"/>
      <c r="R58" s="11"/>
    </row>
    <row r="59" spans="1:18" ht="30" customHeight="1" x14ac:dyDescent="0.25">
      <c r="A59" s="1" t="s">
        <v>36</v>
      </c>
      <c r="B59" s="1" t="s">
        <v>39</v>
      </c>
      <c r="C59" s="1" t="s">
        <v>4</v>
      </c>
      <c r="D59" s="1">
        <v>14</v>
      </c>
      <c r="E59" s="3">
        <v>20</v>
      </c>
      <c r="F59" s="3">
        <v>19</v>
      </c>
      <c r="G59" s="3">
        <f t="shared" si="11"/>
        <v>1</v>
      </c>
      <c r="H59" s="2"/>
      <c r="J59" s="11"/>
      <c r="K59" s="11"/>
      <c r="L59" s="11"/>
      <c r="M59" s="11"/>
      <c r="N59" s="11"/>
      <c r="O59" s="11"/>
      <c r="P59" s="11"/>
      <c r="Q59" s="11"/>
      <c r="R59" s="11"/>
    </row>
    <row r="60" spans="1:18" ht="30" customHeight="1" x14ac:dyDescent="0.25">
      <c r="A60" s="1" t="s">
        <v>36</v>
      </c>
      <c r="B60" s="1" t="s">
        <v>39</v>
      </c>
      <c r="C60" s="1" t="s">
        <v>4</v>
      </c>
      <c r="D60" s="1">
        <v>15</v>
      </c>
      <c r="E60" s="3">
        <v>20</v>
      </c>
      <c r="F60" s="3">
        <v>16</v>
      </c>
      <c r="G60" s="3">
        <f t="shared" si="11"/>
        <v>4</v>
      </c>
      <c r="H60" s="2"/>
      <c r="J60" s="11"/>
      <c r="K60" s="11"/>
      <c r="L60" s="11"/>
      <c r="M60" s="11"/>
      <c r="N60" s="11"/>
      <c r="O60" s="11"/>
      <c r="P60" s="11"/>
      <c r="Q60" s="11"/>
      <c r="R60" s="11"/>
    </row>
    <row r="61" spans="1:18" ht="30" customHeight="1" x14ac:dyDescent="0.25">
      <c r="A61" s="1" t="s">
        <v>36</v>
      </c>
      <c r="B61" s="1" t="s">
        <v>39</v>
      </c>
      <c r="C61" s="1" t="s">
        <v>4</v>
      </c>
      <c r="D61" s="1">
        <v>16</v>
      </c>
      <c r="E61" s="3">
        <v>20</v>
      </c>
      <c r="F61" s="3">
        <v>15</v>
      </c>
      <c r="G61" s="3">
        <f t="shared" si="11"/>
        <v>5</v>
      </c>
      <c r="H61" s="2"/>
      <c r="J61" s="11"/>
      <c r="K61" s="11"/>
      <c r="L61" s="11"/>
      <c r="M61" s="11"/>
      <c r="N61" s="11"/>
      <c r="O61" s="11"/>
      <c r="P61" s="11"/>
      <c r="Q61" s="11"/>
      <c r="R61" s="11"/>
    </row>
    <row r="62" spans="1:18" ht="30" customHeight="1" x14ac:dyDescent="0.25">
      <c r="A62" s="1" t="s">
        <v>36</v>
      </c>
      <c r="B62" s="1" t="s">
        <v>39</v>
      </c>
      <c r="C62" s="1" t="s">
        <v>4</v>
      </c>
      <c r="D62" s="1">
        <v>17</v>
      </c>
      <c r="E62" s="3">
        <v>20</v>
      </c>
      <c r="F62" s="3">
        <v>20</v>
      </c>
      <c r="G62" s="3">
        <f t="shared" si="11"/>
        <v>0</v>
      </c>
      <c r="H62" s="2"/>
      <c r="J62" s="11"/>
      <c r="K62" s="11"/>
      <c r="L62" s="11"/>
      <c r="M62" s="11"/>
      <c r="N62" s="11"/>
      <c r="O62" s="11"/>
      <c r="P62" s="11"/>
      <c r="Q62" s="11"/>
      <c r="R62" s="11"/>
    </row>
    <row r="63" spans="1:18" ht="30" customHeight="1" x14ac:dyDescent="0.25">
      <c r="A63" s="1" t="s">
        <v>36</v>
      </c>
      <c r="B63" s="1" t="s">
        <v>39</v>
      </c>
      <c r="C63" s="1" t="s">
        <v>4</v>
      </c>
      <c r="D63" s="1">
        <v>18</v>
      </c>
      <c r="E63" s="3">
        <v>20</v>
      </c>
      <c r="F63" s="3">
        <v>19</v>
      </c>
      <c r="G63" s="3">
        <f t="shared" si="11"/>
        <v>1</v>
      </c>
      <c r="H63" s="2"/>
      <c r="J63" s="11"/>
      <c r="K63" s="11"/>
      <c r="L63" s="11"/>
      <c r="M63" s="11"/>
      <c r="N63" s="11"/>
      <c r="O63" s="11"/>
      <c r="P63" s="11"/>
      <c r="Q63" s="11"/>
      <c r="R63" s="11"/>
    </row>
    <row r="64" spans="1:18" ht="30" customHeight="1" x14ac:dyDescent="0.25">
      <c r="A64" s="1" t="s">
        <v>36</v>
      </c>
      <c r="B64" s="1" t="s">
        <v>39</v>
      </c>
      <c r="C64" s="1" t="s">
        <v>4</v>
      </c>
      <c r="D64" s="1">
        <v>19</v>
      </c>
      <c r="E64" s="3">
        <v>20</v>
      </c>
      <c r="F64" s="3">
        <v>19</v>
      </c>
      <c r="G64" s="3">
        <f t="shared" si="11"/>
        <v>1</v>
      </c>
      <c r="H64" s="2"/>
      <c r="J64" s="11"/>
      <c r="K64" s="11"/>
      <c r="L64" s="11"/>
      <c r="M64" s="11"/>
      <c r="N64" s="11"/>
      <c r="O64" s="11"/>
      <c r="P64" s="11"/>
      <c r="Q64" s="11"/>
      <c r="R64" s="11"/>
    </row>
    <row r="65" spans="1:18" ht="30" customHeight="1" x14ac:dyDescent="0.25">
      <c r="A65" s="1" t="s">
        <v>36</v>
      </c>
      <c r="B65" s="1" t="s">
        <v>39</v>
      </c>
      <c r="C65" s="1" t="s">
        <v>4</v>
      </c>
      <c r="D65" s="1">
        <v>20</v>
      </c>
      <c r="E65" s="3">
        <v>18</v>
      </c>
      <c r="F65" s="3">
        <v>14</v>
      </c>
      <c r="G65" s="3">
        <f t="shared" si="11"/>
        <v>4</v>
      </c>
      <c r="H65" s="2"/>
      <c r="J65" s="11"/>
      <c r="K65" s="11"/>
      <c r="L65" s="11"/>
      <c r="M65" s="11"/>
      <c r="N65" s="11"/>
      <c r="O65" s="11"/>
      <c r="P65" s="11"/>
      <c r="Q65" s="11"/>
      <c r="R65" s="11"/>
    </row>
    <row r="66" spans="1:18" ht="30" customHeight="1" x14ac:dyDescent="0.25">
      <c r="A66" s="1" t="s">
        <v>36</v>
      </c>
      <c r="B66" s="1" t="s">
        <v>39</v>
      </c>
      <c r="C66" s="1" t="s">
        <v>5</v>
      </c>
      <c r="D66" s="1">
        <v>20</v>
      </c>
      <c r="E66" s="3">
        <v>2</v>
      </c>
      <c r="F66" s="3">
        <v>2</v>
      </c>
      <c r="G66" s="3">
        <f t="shared" si="11"/>
        <v>0</v>
      </c>
      <c r="H66" s="2"/>
      <c r="J66" s="11"/>
      <c r="K66" s="11"/>
      <c r="L66" s="11"/>
      <c r="M66" s="11"/>
      <c r="N66" s="11"/>
      <c r="O66" s="11"/>
      <c r="P66" s="11"/>
      <c r="Q66" s="11"/>
      <c r="R66" s="11"/>
    </row>
    <row r="67" spans="1:18" ht="30" customHeight="1" x14ac:dyDescent="0.25">
      <c r="A67" s="1" t="s">
        <v>36</v>
      </c>
      <c r="B67" s="1" t="s">
        <v>40</v>
      </c>
      <c r="C67" s="1" t="s">
        <v>49</v>
      </c>
      <c r="D67" s="1">
        <v>21</v>
      </c>
      <c r="E67" s="3">
        <v>14</v>
      </c>
      <c r="F67" s="3">
        <v>13</v>
      </c>
      <c r="G67" s="3">
        <f t="shared" si="11"/>
        <v>1</v>
      </c>
      <c r="H67" s="2"/>
      <c r="J67" s="11"/>
      <c r="K67" s="11"/>
      <c r="L67" s="11"/>
      <c r="M67" s="11"/>
      <c r="N67" s="11"/>
      <c r="O67" s="11"/>
      <c r="P67" s="11"/>
      <c r="Q67" s="11"/>
      <c r="R67" s="11"/>
    </row>
    <row r="68" spans="1:18" ht="30" customHeight="1" x14ac:dyDescent="0.25">
      <c r="A68" s="1" t="s">
        <v>36</v>
      </c>
      <c r="B68" s="1" t="s">
        <v>40</v>
      </c>
      <c r="C68" s="1" t="s">
        <v>50</v>
      </c>
      <c r="D68" s="1">
        <v>21</v>
      </c>
      <c r="E68" s="3">
        <v>1</v>
      </c>
      <c r="F68" s="3">
        <v>1</v>
      </c>
      <c r="G68" s="3">
        <f t="shared" si="11"/>
        <v>0</v>
      </c>
      <c r="H68" s="2"/>
      <c r="J68" s="11"/>
      <c r="K68" s="11"/>
      <c r="L68" s="11"/>
      <c r="M68" s="11"/>
      <c r="N68" s="11"/>
      <c r="O68" s="11"/>
      <c r="P68" s="11"/>
      <c r="Q68" s="11"/>
      <c r="R68" s="11"/>
    </row>
    <row r="69" spans="1:18" ht="30" customHeight="1" x14ac:dyDescent="0.25">
      <c r="A69" s="1" t="s">
        <v>38</v>
      </c>
      <c r="B69" s="1" t="s">
        <v>41</v>
      </c>
      <c r="C69" s="1" t="s">
        <v>17</v>
      </c>
      <c r="D69" s="1">
        <v>1</v>
      </c>
      <c r="E69" s="3">
        <v>4</v>
      </c>
      <c r="F69" s="3">
        <v>3</v>
      </c>
      <c r="G69" s="3">
        <f t="shared" si="11"/>
        <v>1</v>
      </c>
      <c r="H69" s="2"/>
      <c r="J69" s="11"/>
      <c r="K69" s="11"/>
      <c r="L69" s="11"/>
      <c r="M69" s="11"/>
      <c r="N69" s="11"/>
      <c r="O69" s="11"/>
      <c r="P69" s="11"/>
      <c r="Q69" s="11"/>
      <c r="R69" s="11"/>
    </row>
    <row r="70" spans="1:18" ht="30" customHeight="1" x14ac:dyDescent="0.25">
      <c r="A70" s="1" t="s">
        <v>38</v>
      </c>
      <c r="B70" s="1" t="s">
        <v>41</v>
      </c>
      <c r="C70" s="1" t="s">
        <v>18</v>
      </c>
      <c r="D70" s="1">
        <v>1</v>
      </c>
      <c r="E70" s="3">
        <v>3</v>
      </c>
      <c r="F70" s="3">
        <v>3</v>
      </c>
      <c r="G70" s="3">
        <f t="shared" si="11"/>
        <v>0</v>
      </c>
      <c r="H70" s="2"/>
      <c r="J70" s="11"/>
      <c r="K70" s="11"/>
      <c r="L70" s="11"/>
      <c r="M70" s="11"/>
      <c r="N70" s="11"/>
      <c r="O70" s="11"/>
      <c r="P70" s="11"/>
      <c r="Q70" s="11"/>
      <c r="R70" s="11"/>
    </row>
    <row r="71" spans="1:18" ht="30" customHeight="1" x14ac:dyDescent="0.25">
      <c r="A71" s="1" t="s">
        <v>38</v>
      </c>
      <c r="B71" s="1" t="s">
        <v>41</v>
      </c>
      <c r="C71" s="1" t="s">
        <v>19</v>
      </c>
      <c r="D71" s="1">
        <v>1</v>
      </c>
      <c r="E71" s="3">
        <v>5</v>
      </c>
      <c r="F71" s="3">
        <v>5</v>
      </c>
      <c r="G71" s="3">
        <f t="shared" ref="G71:G93" si="13">E71-F71</f>
        <v>0</v>
      </c>
      <c r="H71" s="2"/>
      <c r="J71" s="11"/>
      <c r="K71" s="11"/>
      <c r="L71" s="11"/>
      <c r="M71" s="11"/>
      <c r="N71" s="11"/>
      <c r="O71" s="11"/>
      <c r="P71" s="11"/>
      <c r="Q71" s="11"/>
      <c r="R71" s="11"/>
    </row>
    <row r="72" spans="1:18" ht="30" customHeight="1" x14ac:dyDescent="0.25">
      <c r="A72" s="1" t="s">
        <v>38</v>
      </c>
      <c r="B72" s="1" t="s">
        <v>41</v>
      </c>
      <c r="C72" s="1" t="s">
        <v>20</v>
      </c>
      <c r="D72" s="1">
        <v>2</v>
      </c>
      <c r="E72" s="3">
        <v>9</v>
      </c>
      <c r="F72" s="3">
        <v>8</v>
      </c>
      <c r="G72" s="3">
        <f t="shared" si="13"/>
        <v>1</v>
      </c>
      <c r="H72" s="2"/>
      <c r="J72" s="11"/>
      <c r="K72" s="11"/>
      <c r="L72" s="11"/>
      <c r="M72" s="11"/>
      <c r="N72" s="11"/>
      <c r="O72" s="11"/>
      <c r="P72" s="11"/>
      <c r="Q72" s="11"/>
      <c r="R72" s="11"/>
    </row>
    <row r="73" spans="1:18" ht="30" customHeight="1" x14ac:dyDescent="0.25">
      <c r="A73" s="1" t="s">
        <v>38</v>
      </c>
      <c r="B73" s="1" t="s">
        <v>41</v>
      </c>
      <c r="C73" s="1" t="s">
        <v>21</v>
      </c>
      <c r="D73" s="1">
        <v>2</v>
      </c>
      <c r="E73" s="3">
        <v>6</v>
      </c>
      <c r="F73" s="3">
        <v>5</v>
      </c>
      <c r="G73" s="3">
        <f t="shared" si="13"/>
        <v>1</v>
      </c>
      <c r="H73" s="2"/>
    </row>
    <row r="74" spans="1:18" ht="30" customHeight="1" x14ac:dyDescent="0.25">
      <c r="A74" s="1" t="s">
        <v>38</v>
      </c>
      <c r="B74" s="1" t="s">
        <v>42</v>
      </c>
      <c r="C74" s="1" t="s">
        <v>22</v>
      </c>
      <c r="D74" s="1">
        <v>3</v>
      </c>
      <c r="E74" s="3">
        <v>8</v>
      </c>
      <c r="F74" s="3">
        <v>5</v>
      </c>
      <c r="G74" s="3">
        <f t="shared" si="13"/>
        <v>3</v>
      </c>
      <c r="H74" s="2"/>
    </row>
    <row r="75" spans="1:18" ht="30" customHeight="1" x14ac:dyDescent="0.25">
      <c r="A75" s="1" t="s">
        <v>38</v>
      </c>
      <c r="B75" s="1" t="s">
        <v>42</v>
      </c>
      <c r="C75" s="1" t="s">
        <v>23</v>
      </c>
      <c r="D75" s="1">
        <v>3</v>
      </c>
      <c r="E75" s="3">
        <v>12</v>
      </c>
      <c r="F75" s="3">
        <v>9</v>
      </c>
      <c r="G75" s="3">
        <f t="shared" si="13"/>
        <v>3</v>
      </c>
      <c r="H75" s="2"/>
    </row>
    <row r="76" spans="1:18" ht="30" customHeight="1" x14ac:dyDescent="0.25">
      <c r="A76" s="1" t="s">
        <v>38</v>
      </c>
      <c r="B76" s="1" t="s">
        <v>42</v>
      </c>
      <c r="C76" s="1" t="s">
        <v>23</v>
      </c>
      <c r="D76" s="1">
        <v>4</v>
      </c>
      <c r="E76" s="3">
        <v>20</v>
      </c>
      <c r="F76" s="3">
        <v>15</v>
      </c>
      <c r="G76" s="3">
        <f t="shared" si="13"/>
        <v>5</v>
      </c>
      <c r="H76" s="2"/>
    </row>
    <row r="77" spans="1:18" ht="30" customHeight="1" x14ac:dyDescent="0.25">
      <c r="A77" s="1" t="s">
        <v>38</v>
      </c>
      <c r="B77" s="1" t="s">
        <v>42</v>
      </c>
      <c r="C77" s="1" t="s">
        <v>23</v>
      </c>
      <c r="D77" s="1">
        <v>5</v>
      </c>
      <c r="E77" s="3">
        <v>20</v>
      </c>
      <c r="F77" s="3">
        <v>16</v>
      </c>
      <c r="G77" s="3">
        <f t="shared" si="13"/>
        <v>4</v>
      </c>
      <c r="H77" s="2"/>
    </row>
    <row r="78" spans="1:18" ht="30" customHeight="1" x14ac:dyDescent="0.25">
      <c r="A78" s="1" t="s">
        <v>38</v>
      </c>
      <c r="B78" s="1" t="s">
        <v>42</v>
      </c>
      <c r="C78" s="1" t="s">
        <v>23</v>
      </c>
      <c r="D78" s="1">
        <v>6</v>
      </c>
      <c r="E78" s="3">
        <v>20</v>
      </c>
      <c r="F78" s="3">
        <v>14</v>
      </c>
      <c r="G78" s="3">
        <f t="shared" si="13"/>
        <v>6</v>
      </c>
      <c r="H78" s="2"/>
    </row>
    <row r="79" spans="1:18" ht="30" customHeight="1" x14ac:dyDescent="0.25">
      <c r="A79" s="1" t="s">
        <v>38</v>
      </c>
      <c r="B79" s="1" t="s">
        <v>42</v>
      </c>
      <c r="C79" s="1" t="s">
        <v>23</v>
      </c>
      <c r="D79" s="1">
        <v>7</v>
      </c>
      <c r="E79" s="3">
        <v>20</v>
      </c>
      <c r="F79" s="3">
        <v>18</v>
      </c>
      <c r="G79" s="3">
        <f t="shared" si="13"/>
        <v>2</v>
      </c>
      <c r="H79" s="2"/>
    </row>
    <row r="80" spans="1:18" ht="30" customHeight="1" x14ac:dyDescent="0.25">
      <c r="A80" s="1" t="s">
        <v>38</v>
      </c>
      <c r="B80" s="1" t="s">
        <v>42</v>
      </c>
      <c r="C80" s="1" t="s">
        <v>24</v>
      </c>
      <c r="D80" s="1">
        <v>8</v>
      </c>
      <c r="E80" s="3">
        <v>6</v>
      </c>
      <c r="F80" s="3">
        <v>5</v>
      </c>
      <c r="G80" s="3">
        <f t="shared" si="13"/>
        <v>1</v>
      </c>
      <c r="H80" s="2"/>
    </row>
    <row r="81" spans="1:8" ht="30" customHeight="1" x14ac:dyDescent="0.25">
      <c r="A81" s="1" t="s">
        <v>38</v>
      </c>
      <c r="B81" s="1" t="s">
        <v>43</v>
      </c>
      <c r="C81" s="1" t="s">
        <v>25</v>
      </c>
      <c r="D81" s="1">
        <v>9</v>
      </c>
      <c r="E81" s="3">
        <v>9</v>
      </c>
      <c r="F81" s="3">
        <v>6</v>
      </c>
      <c r="G81" s="3">
        <f t="shared" si="13"/>
        <v>3</v>
      </c>
      <c r="H81" s="2"/>
    </row>
    <row r="82" spans="1:8" ht="30" customHeight="1" x14ac:dyDescent="0.25">
      <c r="A82" s="1" t="s">
        <v>38</v>
      </c>
      <c r="B82" s="1" t="s">
        <v>43</v>
      </c>
      <c r="C82" s="1" t="s">
        <v>26</v>
      </c>
      <c r="D82" s="1">
        <v>9</v>
      </c>
      <c r="E82" s="3">
        <v>5</v>
      </c>
      <c r="F82" s="3">
        <v>5</v>
      </c>
      <c r="G82" s="3">
        <f t="shared" si="13"/>
        <v>0</v>
      </c>
      <c r="H82" s="2"/>
    </row>
    <row r="83" spans="1:8" ht="30" customHeight="1" x14ac:dyDescent="0.25">
      <c r="A83" s="1" t="s">
        <v>38</v>
      </c>
      <c r="B83" s="1" t="s">
        <v>43</v>
      </c>
      <c r="C83" s="1" t="s">
        <v>27</v>
      </c>
      <c r="D83" s="1">
        <v>10</v>
      </c>
      <c r="E83" s="3">
        <v>2</v>
      </c>
      <c r="F83" s="3">
        <v>2</v>
      </c>
      <c r="G83" s="3">
        <f t="shared" si="13"/>
        <v>0</v>
      </c>
      <c r="H83" s="2"/>
    </row>
    <row r="84" spans="1:8" ht="30" customHeight="1" x14ac:dyDescent="0.25">
      <c r="A84" s="1" t="s">
        <v>38</v>
      </c>
      <c r="B84" s="1" t="s">
        <v>43</v>
      </c>
      <c r="C84" s="1" t="s">
        <v>28</v>
      </c>
      <c r="D84" s="1">
        <v>10</v>
      </c>
      <c r="E84" s="3">
        <v>9</v>
      </c>
      <c r="F84" s="3">
        <v>8</v>
      </c>
      <c r="G84" s="3">
        <f t="shared" si="13"/>
        <v>1</v>
      </c>
      <c r="H84" s="2"/>
    </row>
    <row r="85" spans="1:8" ht="30" customHeight="1" x14ac:dyDescent="0.25">
      <c r="A85" s="1" t="s">
        <v>38</v>
      </c>
      <c r="B85" s="1" t="s">
        <v>44</v>
      </c>
      <c r="C85" s="1" t="s">
        <v>29</v>
      </c>
      <c r="D85" s="1">
        <v>11</v>
      </c>
      <c r="E85" s="3">
        <v>7</v>
      </c>
      <c r="F85" s="3">
        <v>6</v>
      </c>
      <c r="G85" s="3">
        <f t="shared" si="13"/>
        <v>1</v>
      </c>
      <c r="H85" s="2"/>
    </row>
    <row r="86" spans="1:8" ht="30" customHeight="1" x14ac:dyDescent="0.25">
      <c r="A86" s="1" t="s">
        <v>38</v>
      </c>
      <c r="B86" s="1" t="s">
        <v>45</v>
      </c>
      <c r="C86" s="1" t="s">
        <v>30</v>
      </c>
      <c r="D86" s="1">
        <v>12</v>
      </c>
      <c r="E86" s="3">
        <v>7</v>
      </c>
      <c r="F86" s="3">
        <v>5</v>
      </c>
      <c r="G86" s="3">
        <f t="shared" si="13"/>
        <v>2</v>
      </c>
      <c r="H86" s="2"/>
    </row>
    <row r="87" spans="1:8" ht="30" customHeight="1" x14ac:dyDescent="0.25">
      <c r="A87" s="1" t="s">
        <v>38</v>
      </c>
      <c r="B87" s="1" t="s">
        <v>45</v>
      </c>
      <c r="C87" s="1" t="s">
        <v>31</v>
      </c>
      <c r="D87" s="1">
        <v>13</v>
      </c>
      <c r="E87" s="3">
        <v>13</v>
      </c>
      <c r="F87" s="3">
        <v>8</v>
      </c>
      <c r="G87" s="3">
        <f t="shared" si="13"/>
        <v>5</v>
      </c>
      <c r="H87" s="2"/>
    </row>
    <row r="88" spans="1:8" ht="30" customHeight="1" x14ac:dyDescent="0.25">
      <c r="A88" s="1" t="s">
        <v>38</v>
      </c>
      <c r="B88" s="1" t="s">
        <v>45</v>
      </c>
      <c r="C88" s="1" t="s">
        <v>32</v>
      </c>
      <c r="D88" s="1">
        <v>13</v>
      </c>
      <c r="E88" s="3">
        <v>1</v>
      </c>
      <c r="F88" s="3">
        <v>1</v>
      </c>
      <c r="G88" s="3">
        <f t="shared" si="13"/>
        <v>0</v>
      </c>
      <c r="H88" s="2"/>
    </row>
    <row r="89" spans="1:8" ht="30" customHeight="1" x14ac:dyDescent="0.25">
      <c r="A89" s="1" t="s">
        <v>38</v>
      </c>
      <c r="B89" s="1" t="s">
        <v>45</v>
      </c>
      <c r="C89" s="1" t="s">
        <v>33</v>
      </c>
      <c r="D89" s="1">
        <v>14</v>
      </c>
      <c r="E89" s="3">
        <v>18</v>
      </c>
      <c r="F89" s="3">
        <v>11</v>
      </c>
      <c r="G89" s="3">
        <f t="shared" si="13"/>
        <v>7</v>
      </c>
      <c r="H89" s="2"/>
    </row>
    <row r="90" spans="1:8" ht="30" customHeight="1" x14ac:dyDescent="0.25">
      <c r="A90" s="1" t="s">
        <v>38</v>
      </c>
      <c r="B90" s="1" t="s">
        <v>46</v>
      </c>
      <c r="C90" s="1" t="s">
        <v>34</v>
      </c>
      <c r="D90" s="1">
        <v>15</v>
      </c>
      <c r="E90" s="3">
        <v>13</v>
      </c>
      <c r="F90" s="3">
        <v>10</v>
      </c>
      <c r="G90" s="3">
        <f t="shared" si="13"/>
        <v>3</v>
      </c>
      <c r="H90" s="2"/>
    </row>
    <row r="91" spans="1:8" ht="30" customHeight="1" x14ac:dyDescent="0.25">
      <c r="A91" s="1" t="s">
        <v>38</v>
      </c>
      <c r="B91" s="1" t="s">
        <v>46</v>
      </c>
      <c r="C91" s="1" t="s">
        <v>35</v>
      </c>
      <c r="D91" s="1">
        <v>16</v>
      </c>
      <c r="E91" s="3">
        <v>6</v>
      </c>
      <c r="F91" s="3">
        <v>5</v>
      </c>
      <c r="G91" s="3">
        <f t="shared" si="13"/>
        <v>1</v>
      </c>
      <c r="H91" s="2"/>
    </row>
    <row r="92" spans="1:8" ht="30" customHeight="1" x14ac:dyDescent="0.25">
      <c r="A92" s="1" t="s">
        <v>62</v>
      </c>
      <c r="B92" s="1" t="s">
        <v>63</v>
      </c>
      <c r="C92" s="1" t="s">
        <v>7</v>
      </c>
      <c r="D92" s="1">
        <v>1</v>
      </c>
      <c r="E92" s="3">
        <v>1</v>
      </c>
      <c r="F92" s="3">
        <v>1</v>
      </c>
      <c r="G92" s="3">
        <f t="shared" si="13"/>
        <v>0</v>
      </c>
      <c r="H92" s="2"/>
    </row>
    <row r="93" spans="1:8" ht="30" customHeight="1" x14ac:dyDescent="0.25">
      <c r="A93" s="1" t="s">
        <v>62</v>
      </c>
      <c r="B93" s="1" t="s">
        <v>63</v>
      </c>
      <c r="C93" s="1" t="s">
        <v>4</v>
      </c>
      <c r="D93" s="1">
        <v>1</v>
      </c>
      <c r="E93" s="3">
        <v>1</v>
      </c>
      <c r="F93" s="3">
        <v>1</v>
      </c>
      <c r="G93" s="3">
        <f t="shared" si="13"/>
        <v>0</v>
      </c>
      <c r="H93" s="2"/>
    </row>
  </sheetData>
  <sheetProtection algorithmName="SHA-512" hashValue="+0Fzig28CBDVqtf3KfcPUSNuOJyslGiqaEy4u9TECIsoHzZphyVcGVwswTyfoVHRa/Wq8XJJzs+0dO2OH/67CA==" saltValue="Vng8Ly7UQGMwM35sVIEn6A==" spinCount="100000" sheet="1" formatCells="0" formatColumns="0" formatRows="0" insertColumns="0" insertRows="0" insertHyperlinks="0" deleteColumns="0" deleteRows="0" sort="0" autoFilter="0" pivotTables="0"/>
  <mergeCells count="13">
    <mergeCell ref="A3:H4"/>
    <mergeCell ref="J1:P2"/>
    <mergeCell ref="J51:J52"/>
    <mergeCell ref="J28:J32"/>
    <mergeCell ref="J25:J27"/>
    <mergeCell ref="J3:P3"/>
    <mergeCell ref="L4:P4"/>
    <mergeCell ref="J6:K6"/>
    <mergeCell ref="J7:J24"/>
    <mergeCell ref="J42:J44"/>
    <mergeCell ref="J45:J50"/>
    <mergeCell ref="J33:J36"/>
    <mergeCell ref="J37:J41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응시현황(전체)</vt:lpstr>
      <vt:lpstr>'응시현황(전체)'!Print_Area</vt:lpstr>
    </vt:vector>
  </TitlesOfParts>
  <Company>인크루트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조예림님</dc:creator>
  <cp:lastModifiedBy>user</cp:lastModifiedBy>
  <cp:lastPrinted>2021-04-23T15:18:20Z</cp:lastPrinted>
  <dcterms:created xsi:type="dcterms:W3CDTF">2021-04-23T14:32:48Z</dcterms:created>
  <dcterms:modified xsi:type="dcterms:W3CDTF">2021-04-27T05:53:34Z</dcterms:modified>
</cp:coreProperties>
</file>